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koninedupl-my.sharepoint.com/personal/anna_waligorska-kotfas_o365_konin_edu_pl/Documents/Dokumenty/PWSZ Konin/PWSZ WNET/WNET Plany studiów/plany_programy_studiow_2026_2029-30/"/>
    </mc:Choice>
  </mc:AlternateContent>
  <xr:revisionPtr revIDLastSave="10" documentId="13_ncr:1_{40AD65D2-EDAF-4AF7-90D1-29BDC0FD1CB3}" xr6:coauthVersionLast="47" xr6:coauthVersionMax="47" xr10:uidLastSave="{CDD5A4D7-EAEE-461E-B9DB-2B8528669EA4}"/>
  <bookViews>
    <workbookView xWindow="57480" yWindow="-120" windowWidth="38640" windowHeight="16440" tabRatio="603" xr2:uid="{00000000-000D-0000-FFFF-FFFF00000000}"/>
  </bookViews>
  <sheets>
    <sheet name="zalacznik_nr_1" sheetId="5" r:id="rId1"/>
    <sheet name="zalacznik_nr_2" sheetId="2" r:id="rId2"/>
    <sheet name="zalacznik_nr_3" sheetId="3" r:id="rId3"/>
  </sheets>
  <definedNames>
    <definedName name="_xlnm.Print_Area" localSheetId="1">zalacznik_nr_2!$A$1:$AM$73</definedName>
    <definedName name="_xlnm.Print_Area" localSheetId="2">zalacznik_nr_3!$A$1:$AM$65</definedName>
    <definedName name="OLE_LINK1" localSheetId="1">zalacznik_nr_2!#REF!</definedName>
    <definedName name="OLE_LINK1" localSheetId="2">zalacznik_nr_3!#REF!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1" i="5" l="1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AF71" i="5"/>
  <c r="AG71" i="5"/>
  <c r="C71" i="5"/>
  <c r="D70" i="5"/>
  <c r="E70" i="5"/>
  <c r="F70" i="5"/>
  <c r="G70" i="5"/>
  <c r="H70" i="5"/>
  <c r="I70" i="5"/>
  <c r="J70" i="5"/>
  <c r="K70" i="5"/>
  <c r="L70" i="5"/>
  <c r="M70" i="5"/>
  <c r="N70" i="5"/>
  <c r="O70" i="5"/>
  <c r="P70" i="5"/>
  <c r="Q70" i="5"/>
  <c r="R70" i="5"/>
  <c r="S70" i="5"/>
  <c r="T70" i="5"/>
  <c r="U70" i="5"/>
  <c r="V70" i="5"/>
  <c r="W70" i="5"/>
  <c r="X70" i="5"/>
  <c r="Y70" i="5"/>
  <c r="Z70" i="5"/>
  <c r="AA70" i="5"/>
  <c r="AB70" i="5"/>
  <c r="AC70" i="5"/>
  <c r="AD70" i="5"/>
  <c r="AE70" i="5"/>
  <c r="AF70" i="5"/>
  <c r="AG70" i="5"/>
  <c r="C70" i="5"/>
  <c r="D69" i="5"/>
  <c r="E69" i="5"/>
  <c r="F69" i="5"/>
  <c r="G69" i="5"/>
  <c r="H69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V69" i="5"/>
  <c r="W69" i="5"/>
  <c r="X69" i="5"/>
  <c r="Y69" i="5"/>
  <c r="Z69" i="5"/>
  <c r="AA69" i="5"/>
  <c r="AB69" i="5"/>
  <c r="AC69" i="5"/>
  <c r="AD69" i="5"/>
  <c r="AE69" i="5"/>
  <c r="AF69" i="5"/>
  <c r="AG69" i="5"/>
  <c r="C69" i="5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V68" i="5"/>
  <c r="W68" i="5"/>
  <c r="X68" i="5"/>
  <c r="Y68" i="5"/>
  <c r="Z68" i="5"/>
  <c r="AA68" i="5"/>
  <c r="AB68" i="5"/>
  <c r="AC68" i="5"/>
  <c r="AD68" i="5"/>
  <c r="AE68" i="5"/>
  <c r="AF68" i="5"/>
  <c r="AG68" i="5"/>
  <c r="C68" i="5"/>
  <c r="D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V67" i="5"/>
  <c r="W67" i="5"/>
  <c r="X67" i="5"/>
  <c r="Y67" i="5"/>
  <c r="Z67" i="5"/>
  <c r="AA67" i="5"/>
  <c r="AB67" i="5"/>
  <c r="AC67" i="5"/>
  <c r="AD67" i="5"/>
  <c r="AE67" i="5"/>
  <c r="AF67" i="5"/>
  <c r="AG67" i="5"/>
  <c r="C67" i="5"/>
  <c r="AK66" i="5"/>
  <c r="AJ66" i="5"/>
  <c r="AI66" i="5"/>
  <c r="AH66" i="5"/>
  <c r="AK64" i="5"/>
  <c r="AJ64" i="5"/>
  <c r="AI64" i="5"/>
  <c r="AH64" i="5"/>
  <c r="AK62" i="5"/>
  <c r="AJ62" i="5"/>
  <c r="AI62" i="5"/>
  <c r="AH62" i="5"/>
  <c r="AK61" i="5"/>
  <c r="AJ61" i="5"/>
  <c r="AI61" i="5"/>
  <c r="AH61" i="5"/>
  <c r="AK60" i="5"/>
  <c r="AJ60" i="5"/>
  <c r="AI60" i="5"/>
  <c r="AH60" i="5"/>
  <c r="AK59" i="5"/>
  <c r="AJ59" i="5"/>
  <c r="AI59" i="5"/>
  <c r="AH59" i="5"/>
  <c r="AK58" i="5"/>
  <c r="AJ58" i="5"/>
  <c r="AI58" i="5"/>
  <c r="AH58" i="5"/>
  <c r="AK57" i="5"/>
  <c r="AJ57" i="5"/>
  <c r="AI57" i="5"/>
  <c r="AH57" i="5"/>
  <c r="AK56" i="5"/>
  <c r="AJ56" i="5"/>
  <c r="AI56" i="5"/>
  <c r="AH56" i="5"/>
  <c r="AK54" i="5"/>
  <c r="AJ54" i="5"/>
  <c r="AI54" i="5"/>
  <c r="AH54" i="5"/>
  <c r="AK53" i="5"/>
  <c r="AJ53" i="5"/>
  <c r="AI53" i="5"/>
  <c r="AH53" i="5"/>
  <c r="AK52" i="5"/>
  <c r="AJ52" i="5"/>
  <c r="AI52" i="5"/>
  <c r="AH52" i="5"/>
  <c r="AK51" i="5"/>
  <c r="AJ51" i="5"/>
  <c r="AI51" i="5"/>
  <c r="AH51" i="5"/>
  <c r="AK50" i="5"/>
  <c r="AJ50" i="5"/>
  <c r="AI50" i="5"/>
  <c r="AH50" i="5"/>
  <c r="AK49" i="5"/>
  <c r="AJ49" i="5"/>
  <c r="AI49" i="5"/>
  <c r="AH49" i="5"/>
  <c r="AK48" i="5"/>
  <c r="AJ48" i="5"/>
  <c r="AI48" i="5"/>
  <c r="AH48" i="5"/>
  <c r="AK46" i="5"/>
  <c r="AJ46" i="5"/>
  <c r="AI46" i="5"/>
  <c r="AH46" i="5"/>
  <c r="AK45" i="5"/>
  <c r="AJ45" i="5"/>
  <c r="AI45" i="5"/>
  <c r="AH45" i="5"/>
  <c r="AK44" i="5"/>
  <c r="AJ44" i="5"/>
  <c r="AI44" i="5"/>
  <c r="AH44" i="5"/>
  <c r="AK43" i="5"/>
  <c r="AJ43" i="5"/>
  <c r="AI43" i="5"/>
  <c r="AH43" i="5"/>
  <c r="AK42" i="5"/>
  <c r="AJ42" i="5"/>
  <c r="AI42" i="5"/>
  <c r="AH42" i="5"/>
  <c r="AK41" i="5"/>
  <c r="AJ41" i="5"/>
  <c r="AI41" i="5"/>
  <c r="AH41" i="5"/>
  <c r="AK40" i="5"/>
  <c r="AJ40" i="5"/>
  <c r="AI40" i="5"/>
  <c r="AH40" i="5"/>
  <c r="AK38" i="5"/>
  <c r="AJ38" i="5"/>
  <c r="AI38" i="5"/>
  <c r="AH38" i="5"/>
  <c r="AK37" i="5"/>
  <c r="AJ37" i="5"/>
  <c r="AI37" i="5"/>
  <c r="AH37" i="5"/>
  <c r="AK36" i="5"/>
  <c r="AJ36" i="5"/>
  <c r="AI36" i="5"/>
  <c r="AH36" i="5"/>
  <c r="AK35" i="5"/>
  <c r="AJ35" i="5"/>
  <c r="AI35" i="5"/>
  <c r="AH35" i="5"/>
  <c r="AK34" i="5"/>
  <c r="AJ34" i="5"/>
  <c r="AI34" i="5"/>
  <c r="AH34" i="5"/>
  <c r="AK33" i="5"/>
  <c r="AJ33" i="5"/>
  <c r="AI33" i="5"/>
  <c r="AH33" i="5"/>
  <c r="AK32" i="5"/>
  <c r="AJ32" i="5"/>
  <c r="AI32" i="5"/>
  <c r="AH32" i="5"/>
  <c r="AK30" i="5"/>
  <c r="AJ30" i="5"/>
  <c r="AI30" i="5"/>
  <c r="AH30" i="5"/>
  <c r="AK29" i="5"/>
  <c r="AJ29" i="5"/>
  <c r="AI29" i="5"/>
  <c r="AH29" i="5"/>
  <c r="AK28" i="5"/>
  <c r="AJ28" i="5"/>
  <c r="AI28" i="5"/>
  <c r="AH28" i="5"/>
  <c r="AK26" i="5"/>
  <c r="AJ26" i="5"/>
  <c r="AI26" i="5"/>
  <c r="AH26" i="5"/>
  <c r="AK25" i="5"/>
  <c r="AJ25" i="5"/>
  <c r="AI25" i="5"/>
  <c r="AH25" i="5"/>
  <c r="AK24" i="5"/>
  <c r="AJ24" i="5"/>
  <c r="AI24" i="5"/>
  <c r="AH24" i="5"/>
  <c r="AK23" i="5"/>
  <c r="AJ23" i="5"/>
  <c r="AI23" i="5"/>
  <c r="AH23" i="5"/>
  <c r="AK22" i="5"/>
  <c r="AJ22" i="5"/>
  <c r="AI22" i="5"/>
  <c r="AH22" i="5"/>
  <c r="AK21" i="5"/>
  <c r="AJ21" i="5"/>
  <c r="AI21" i="5"/>
  <c r="AH21" i="5"/>
  <c r="AK20" i="5"/>
  <c r="AJ20" i="5"/>
  <c r="AI20" i="5"/>
  <c r="AH20" i="5"/>
  <c r="AK19" i="5"/>
  <c r="AJ19" i="5"/>
  <c r="AI19" i="5"/>
  <c r="AH19" i="5"/>
  <c r="AK18" i="5"/>
  <c r="AJ18" i="5"/>
  <c r="AI18" i="5"/>
  <c r="AH18" i="5"/>
  <c r="AK17" i="5"/>
  <c r="AJ17" i="5"/>
  <c r="AI17" i="5"/>
  <c r="AH17" i="5"/>
  <c r="AK15" i="5"/>
  <c r="AJ15" i="5"/>
  <c r="AI15" i="5"/>
  <c r="AH15" i="5"/>
  <c r="AK14" i="5"/>
  <c r="AJ14" i="5"/>
  <c r="AI14" i="5"/>
  <c r="AH14" i="5"/>
  <c r="AK13" i="5"/>
  <c r="AJ13" i="5"/>
  <c r="AI13" i="5"/>
  <c r="AH13" i="5"/>
  <c r="AK11" i="5"/>
  <c r="AJ11" i="5"/>
  <c r="AI11" i="5"/>
  <c r="AH11" i="5"/>
  <c r="AK9" i="5"/>
  <c r="AJ9" i="5"/>
  <c r="AI9" i="5"/>
  <c r="AH9" i="5"/>
  <c r="AH7" i="5"/>
  <c r="AI7" i="5"/>
  <c r="AJ7" i="5"/>
  <c r="AK7" i="5"/>
  <c r="AK6" i="5"/>
  <c r="AJ6" i="5"/>
  <c r="AI6" i="5"/>
  <c r="AH6" i="5"/>
  <c r="AK60" i="3" l="1"/>
  <c r="AK61" i="3"/>
  <c r="AK62" i="3"/>
  <c r="AK63" i="3"/>
  <c r="AK64" i="3"/>
  <c r="AK65" i="3"/>
  <c r="AK52" i="3"/>
  <c r="AK53" i="3"/>
  <c r="AK54" i="3"/>
  <c r="AK55" i="3"/>
  <c r="AK56" i="3"/>
  <c r="AK57" i="3"/>
  <c r="AK43" i="3"/>
  <c r="AK44" i="3"/>
  <c r="AK45" i="3"/>
  <c r="AK46" i="3"/>
  <c r="AK47" i="3"/>
  <c r="AK48" i="3"/>
  <c r="AK49" i="3"/>
  <c r="AK36" i="3"/>
  <c r="AK37" i="3"/>
  <c r="AK38" i="3"/>
  <c r="AK39" i="3"/>
  <c r="AK40" i="3"/>
  <c r="AK41" i="3"/>
  <c r="AK32" i="3"/>
  <c r="AK33" i="3"/>
  <c r="AK21" i="3"/>
  <c r="AK22" i="3"/>
  <c r="AK23" i="3"/>
  <c r="AK24" i="3"/>
  <c r="AK25" i="3"/>
  <c r="AK26" i="3"/>
  <c r="AK27" i="3"/>
  <c r="AK28" i="3"/>
  <c r="AK29" i="3"/>
  <c r="AK59" i="3"/>
  <c r="AK51" i="3"/>
  <c r="AK35" i="3"/>
  <c r="AK31" i="3"/>
  <c r="AK20" i="3"/>
  <c r="AK60" i="2"/>
  <c r="AK61" i="2"/>
  <c r="AK62" i="2"/>
  <c r="AK63" i="2"/>
  <c r="AK64" i="2"/>
  <c r="AK65" i="2"/>
  <c r="AK52" i="2"/>
  <c r="AK53" i="2"/>
  <c r="AK54" i="2"/>
  <c r="AK55" i="2"/>
  <c r="AK56" i="2"/>
  <c r="AK57" i="2"/>
  <c r="AK44" i="2"/>
  <c r="AK45" i="2"/>
  <c r="AK46" i="2"/>
  <c r="AK47" i="2"/>
  <c r="AK48" i="2"/>
  <c r="AK49" i="2"/>
  <c r="AK36" i="2"/>
  <c r="AK37" i="2"/>
  <c r="AK38" i="2"/>
  <c r="AK39" i="2"/>
  <c r="AK40" i="2"/>
  <c r="AK41" i="2"/>
  <c r="AK35" i="2"/>
  <c r="AK59" i="2"/>
  <c r="AK51" i="2"/>
  <c r="AK43" i="2"/>
  <c r="AK32" i="2"/>
  <c r="AK33" i="2"/>
  <c r="AK31" i="2"/>
  <c r="AK21" i="2"/>
  <c r="AK22" i="2"/>
  <c r="AK23" i="2"/>
  <c r="AK24" i="2"/>
  <c r="AK25" i="2"/>
  <c r="AK26" i="2"/>
  <c r="AK27" i="2"/>
  <c r="AK28" i="2"/>
  <c r="AK29" i="2"/>
  <c r="AK20" i="2"/>
  <c r="O10" i="3" l="1"/>
  <c r="J58" i="3" l="1"/>
  <c r="K58" i="3"/>
  <c r="L58" i="3"/>
  <c r="J50" i="3"/>
  <c r="K50" i="3"/>
  <c r="L50" i="3"/>
  <c r="J42" i="3"/>
  <c r="K42" i="3"/>
  <c r="L42" i="3"/>
  <c r="J34" i="3"/>
  <c r="K34" i="3"/>
  <c r="L34" i="3"/>
  <c r="J30" i="3"/>
  <c r="K30" i="3"/>
  <c r="L30" i="3"/>
  <c r="J19" i="3"/>
  <c r="K19" i="3"/>
  <c r="L19" i="3"/>
  <c r="J15" i="3"/>
  <c r="K15" i="3"/>
  <c r="L15" i="3"/>
  <c r="J13" i="3"/>
  <c r="K13" i="3"/>
  <c r="L13" i="3"/>
  <c r="J11" i="3"/>
  <c r="K11" i="3"/>
  <c r="L11" i="3"/>
  <c r="J8" i="3"/>
  <c r="K8" i="3"/>
  <c r="L8" i="3"/>
  <c r="J58" i="2"/>
  <c r="K58" i="2"/>
  <c r="L58" i="2"/>
  <c r="J50" i="2"/>
  <c r="K50" i="2"/>
  <c r="L50" i="2"/>
  <c r="J42" i="2"/>
  <c r="K42" i="2"/>
  <c r="L42" i="2"/>
  <c r="J34" i="2"/>
  <c r="K34" i="2"/>
  <c r="L34" i="2"/>
  <c r="J30" i="2"/>
  <c r="K30" i="2"/>
  <c r="L30" i="2"/>
  <c r="J19" i="2"/>
  <c r="K19" i="2"/>
  <c r="L19" i="2"/>
  <c r="J15" i="2"/>
  <c r="K15" i="2"/>
  <c r="L15" i="2"/>
  <c r="J13" i="2"/>
  <c r="K13" i="2"/>
  <c r="L13" i="2"/>
  <c r="K72" i="3" l="1"/>
  <c r="L72" i="3"/>
  <c r="L70" i="3"/>
  <c r="J70" i="3"/>
  <c r="K70" i="3"/>
  <c r="J72" i="3"/>
  <c r="J11" i="2"/>
  <c r="K11" i="2"/>
  <c r="L11" i="2"/>
  <c r="J8" i="2"/>
  <c r="K8" i="2"/>
  <c r="L8" i="2"/>
  <c r="G21" i="2"/>
  <c r="G22" i="2"/>
  <c r="G23" i="2"/>
  <c r="G24" i="2"/>
  <c r="G25" i="2"/>
  <c r="G26" i="2"/>
  <c r="G27" i="2"/>
  <c r="G28" i="2"/>
  <c r="G29" i="2"/>
  <c r="N60" i="2"/>
  <c r="N61" i="2"/>
  <c r="N62" i="2"/>
  <c r="N63" i="2"/>
  <c r="N64" i="2"/>
  <c r="N65" i="2"/>
  <c r="O60" i="2"/>
  <c r="O61" i="2"/>
  <c r="O62" i="2"/>
  <c r="O63" i="2"/>
  <c r="O64" i="2"/>
  <c r="O65" i="2"/>
  <c r="O52" i="2"/>
  <c r="O53" i="2"/>
  <c r="O54" i="2"/>
  <c r="O55" i="2"/>
  <c r="O56" i="2"/>
  <c r="O57" i="2"/>
  <c r="O44" i="2"/>
  <c r="O45" i="2"/>
  <c r="O46" i="2"/>
  <c r="O47" i="2"/>
  <c r="O48" i="2"/>
  <c r="O49" i="2"/>
  <c r="O36" i="2"/>
  <c r="O37" i="2"/>
  <c r="O38" i="2"/>
  <c r="O39" i="2"/>
  <c r="O40" i="2"/>
  <c r="O41" i="2"/>
  <c r="O21" i="2"/>
  <c r="O22" i="2"/>
  <c r="O23" i="2"/>
  <c r="O24" i="2"/>
  <c r="O25" i="2"/>
  <c r="O26" i="2"/>
  <c r="O27" i="2"/>
  <c r="O28" i="2"/>
  <c r="O29" i="2"/>
  <c r="AA50" i="2"/>
  <c r="O60" i="3"/>
  <c r="O61" i="3"/>
  <c r="O62" i="3"/>
  <c r="O63" i="3"/>
  <c r="O64" i="3"/>
  <c r="O65" i="3"/>
  <c r="O59" i="3"/>
  <c r="O53" i="3"/>
  <c r="O54" i="3"/>
  <c r="O55" i="3"/>
  <c r="O56" i="3"/>
  <c r="O57" i="3"/>
  <c r="O51" i="3"/>
  <c r="N57" i="3"/>
  <c r="G57" i="3"/>
  <c r="F57" i="3"/>
  <c r="N56" i="3"/>
  <c r="G56" i="3"/>
  <c r="F56" i="3"/>
  <c r="N55" i="3"/>
  <c r="G55" i="3"/>
  <c r="F55" i="3"/>
  <c r="N54" i="3"/>
  <c r="G54" i="3"/>
  <c r="F54" i="3"/>
  <c r="N53" i="3"/>
  <c r="G53" i="3"/>
  <c r="F53" i="3"/>
  <c r="O52" i="3"/>
  <c r="N52" i="3"/>
  <c r="G52" i="3"/>
  <c r="F52" i="3"/>
  <c r="N51" i="3"/>
  <c r="G51" i="3"/>
  <c r="F51" i="3"/>
  <c r="AL50" i="3"/>
  <c r="AK50" i="3"/>
  <c r="AH50" i="3"/>
  <c r="AG50" i="3"/>
  <c r="AF50" i="3"/>
  <c r="AE50" i="3"/>
  <c r="AD50" i="3"/>
  <c r="AC50" i="3"/>
  <c r="AB50" i="3"/>
  <c r="AA50" i="3"/>
  <c r="Z50" i="3"/>
  <c r="Y50" i="3"/>
  <c r="X50" i="3"/>
  <c r="W50" i="3"/>
  <c r="V50" i="3"/>
  <c r="U50" i="3"/>
  <c r="T50" i="3"/>
  <c r="S50" i="3"/>
  <c r="R50" i="3"/>
  <c r="Q50" i="3"/>
  <c r="P50" i="3"/>
  <c r="M50" i="3"/>
  <c r="I50" i="3"/>
  <c r="H50" i="3"/>
  <c r="G65" i="2"/>
  <c r="F65" i="2"/>
  <c r="G64" i="2"/>
  <c r="F64" i="2"/>
  <c r="G63" i="2"/>
  <c r="F63" i="2"/>
  <c r="G62" i="2"/>
  <c r="F62" i="2"/>
  <c r="G61" i="2"/>
  <c r="F61" i="2"/>
  <c r="G60" i="2"/>
  <c r="F60" i="2"/>
  <c r="O59" i="2"/>
  <c r="N59" i="2"/>
  <c r="G59" i="2"/>
  <c r="F59" i="2"/>
  <c r="AL58" i="2"/>
  <c r="AK58" i="2"/>
  <c r="AI58" i="2"/>
  <c r="AH58" i="2"/>
  <c r="AG58" i="2"/>
  <c r="AF58" i="2"/>
  <c r="AE58" i="2"/>
  <c r="AD58" i="2"/>
  <c r="AC58" i="2"/>
  <c r="AB58" i="2"/>
  <c r="AA58" i="2"/>
  <c r="Z58" i="2"/>
  <c r="Y58" i="2"/>
  <c r="X58" i="2"/>
  <c r="W58" i="2"/>
  <c r="V58" i="2"/>
  <c r="U58" i="2"/>
  <c r="T58" i="2"/>
  <c r="S58" i="2"/>
  <c r="R58" i="2"/>
  <c r="Q58" i="2"/>
  <c r="P58" i="2"/>
  <c r="M58" i="2"/>
  <c r="I58" i="2"/>
  <c r="H58" i="2"/>
  <c r="O69" i="3"/>
  <c r="N69" i="3"/>
  <c r="G69" i="3"/>
  <c r="F69" i="3"/>
  <c r="O68" i="3"/>
  <c r="N68" i="3"/>
  <c r="G68" i="3"/>
  <c r="F68" i="3"/>
  <c r="O67" i="3"/>
  <c r="N67" i="3"/>
  <c r="G67" i="3"/>
  <c r="F67" i="3"/>
  <c r="O66" i="3"/>
  <c r="N66" i="3"/>
  <c r="G66" i="3"/>
  <c r="F66" i="3"/>
  <c r="F66" i="2"/>
  <c r="G66" i="2"/>
  <c r="N66" i="2"/>
  <c r="O66" i="2"/>
  <c r="O67" i="2"/>
  <c r="G67" i="2"/>
  <c r="F67" i="2"/>
  <c r="N67" i="2"/>
  <c r="F69" i="2"/>
  <c r="G69" i="2"/>
  <c r="N69" i="2"/>
  <c r="O69" i="2"/>
  <c r="G68" i="2"/>
  <c r="F68" i="2"/>
  <c r="N68" i="2"/>
  <c r="O68" i="2"/>
  <c r="H58" i="3"/>
  <c r="I58" i="3"/>
  <c r="M58" i="3"/>
  <c r="H42" i="3"/>
  <c r="I42" i="3"/>
  <c r="M42" i="3"/>
  <c r="H34" i="3"/>
  <c r="I34" i="3"/>
  <c r="M34" i="3"/>
  <c r="H30" i="3"/>
  <c r="I30" i="3"/>
  <c r="M30" i="3"/>
  <c r="H19" i="3"/>
  <c r="I19" i="3"/>
  <c r="M19" i="3"/>
  <c r="H15" i="3"/>
  <c r="I15" i="3"/>
  <c r="M15" i="3"/>
  <c r="H13" i="3"/>
  <c r="I13" i="3"/>
  <c r="M13" i="3"/>
  <c r="H11" i="3"/>
  <c r="I11" i="3"/>
  <c r="M11" i="3"/>
  <c r="H8" i="3"/>
  <c r="I8" i="3"/>
  <c r="M8" i="3"/>
  <c r="I8" i="2"/>
  <c r="H8" i="2"/>
  <c r="H50" i="2"/>
  <c r="I50" i="2"/>
  <c r="M50" i="2"/>
  <c r="H42" i="2"/>
  <c r="I42" i="2"/>
  <c r="M42" i="2"/>
  <c r="H34" i="2"/>
  <c r="I34" i="2"/>
  <c r="M34" i="2"/>
  <c r="H30" i="2"/>
  <c r="I30" i="2"/>
  <c r="M30" i="2"/>
  <c r="H19" i="2"/>
  <c r="I19" i="2"/>
  <c r="M19" i="2"/>
  <c r="H15" i="2"/>
  <c r="I15" i="2"/>
  <c r="M15" i="2"/>
  <c r="H13" i="2"/>
  <c r="I13" i="2"/>
  <c r="M13" i="2"/>
  <c r="H11" i="2"/>
  <c r="I11" i="2"/>
  <c r="M11" i="2"/>
  <c r="M8" i="2"/>
  <c r="AL50" i="2"/>
  <c r="AL42" i="2"/>
  <c r="AL34" i="2"/>
  <c r="AL30" i="2"/>
  <c r="AL19" i="2"/>
  <c r="AL15" i="2"/>
  <c r="AL13" i="2"/>
  <c r="AL11" i="2"/>
  <c r="AL10" i="2"/>
  <c r="AL8" i="2" s="1"/>
  <c r="AL58" i="3"/>
  <c r="AL42" i="3"/>
  <c r="AL34" i="3"/>
  <c r="AL30" i="3"/>
  <c r="AL19" i="3"/>
  <c r="AL15" i="3"/>
  <c r="AL13" i="3"/>
  <c r="AL11" i="3"/>
  <c r="AL10" i="3"/>
  <c r="AL8" i="3" s="1"/>
  <c r="N65" i="3"/>
  <c r="G65" i="3"/>
  <c r="F65" i="3"/>
  <c r="N64" i="3"/>
  <c r="G64" i="3"/>
  <c r="F64" i="3"/>
  <c r="N63" i="3"/>
  <c r="G63" i="3"/>
  <c r="F63" i="3"/>
  <c r="N62" i="3"/>
  <c r="G62" i="3"/>
  <c r="F62" i="3"/>
  <c r="N61" i="3"/>
  <c r="G61" i="3"/>
  <c r="F61" i="3"/>
  <c r="N60" i="3"/>
  <c r="G60" i="3"/>
  <c r="F60" i="3"/>
  <c r="N59" i="3"/>
  <c r="G59" i="3"/>
  <c r="F59" i="3"/>
  <c r="AK58" i="3"/>
  <c r="AH58" i="3"/>
  <c r="AG58" i="3"/>
  <c r="AF58" i="3"/>
  <c r="AE58" i="3"/>
  <c r="AD58" i="3"/>
  <c r="AC58" i="3"/>
  <c r="AB58" i="3"/>
  <c r="AA58" i="3"/>
  <c r="Z58" i="3"/>
  <c r="Y58" i="3"/>
  <c r="X58" i="3"/>
  <c r="W58" i="3"/>
  <c r="V58" i="3"/>
  <c r="U58" i="3"/>
  <c r="T58" i="3"/>
  <c r="S58" i="3"/>
  <c r="R58" i="3"/>
  <c r="Q58" i="3"/>
  <c r="P58" i="3"/>
  <c r="O49" i="3"/>
  <c r="N49" i="3"/>
  <c r="G49" i="3"/>
  <c r="F49" i="3"/>
  <c r="O48" i="3"/>
  <c r="N48" i="3"/>
  <c r="G48" i="3"/>
  <c r="F48" i="3"/>
  <c r="O47" i="3"/>
  <c r="N47" i="3"/>
  <c r="G47" i="3"/>
  <c r="F47" i="3"/>
  <c r="O46" i="3"/>
  <c r="N46" i="3"/>
  <c r="G46" i="3"/>
  <c r="F46" i="3"/>
  <c r="O45" i="3"/>
  <c r="N45" i="3"/>
  <c r="G45" i="3"/>
  <c r="F45" i="3"/>
  <c r="O44" i="3"/>
  <c r="N44" i="3"/>
  <c r="G44" i="3"/>
  <c r="F44" i="3"/>
  <c r="O43" i="3"/>
  <c r="N43" i="3"/>
  <c r="G43" i="3"/>
  <c r="F43" i="3"/>
  <c r="AK42" i="3"/>
  <c r="AI42" i="3"/>
  <c r="AH42" i="3"/>
  <c r="AG42" i="3"/>
  <c r="AF42" i="3"/>
  <c r="AE42" i="3"/>
  <c r="AD42" i="3"/>
  <c r="AC42" i="3"/>
  <c r="AB42" i="3"/>
  <c r="AA42" i="3"/>
  <c r="Z42" i="3"/>
  <c r="Y42" i="3"/>
  <c r="X42" i="3"/>
  <c r="W42" i="3"/>
  <c r="V42" i="3"/>
  <c r="U42" i="3"/>
  <c r="T42" i="3"/>
  <c r="S42" i="3"/>
  <c r="R42" i="3"/>
  <c r="Q42" i="3"/>
  <c r="P42" i="3"/>
  <c r="O41" i="3"/>
  <c r="N41" i="3"/>
  <c r="G41" i="3"/>
  <c r="F41" i="3"/>
  <c r="O40" i="3"/>
  <c r="N40" i="3"/>
  <c r="G40" i="3"/>
  <c r="F40" i="3"/>
  <c r="O39" i="3"/>
  <c r="N39" i="3"/>
  <c r="G39" i="3"/>
  <c r="F39" i="3"/>
  <c r="O38" i="3"/>
  <c r="N38" i="3"/>
  <c r="G38" i="3"/>
  <c r="F38" i="3"/>
  <c r="O37" i="3"/>
  <c r="N37" i="3"/>
  <c r="G37" i="3"/>
  <c r="F37" i="3"/>
  <c r="O36" i="3"/>
  <c r="N36" i="3"/>
  <c r="G36" i="3"/>
  <c r="F36" i="3"/>
  <c r="O35" i="3"/>
  <c r="N35" i="3"/>
  <c r="G35" i="3"/>
  <c r="F35" i="3"/>
  <c r="AM34" i="3"/>
  <c r="AK34" i="3"/>
  <c r="AI34" i="3"/>
  <c r="AH34" i="3"/>
  <c r="AG34" i="3"/>
  <c r="AF34" i="3"/>
  <c r="AE34" i="3"/>
  <c r="AD34" i="3"/>
  <c r="AC34" i="3"/>
  <c r="AB34" i="3"/>
  <c r="AA34" i="3"/>
  <c r="Z34" i="3"/>
  <c r="Y34" i="3"/>
  <c r="X34" i="3"/>
  <c r="W34" i="3"/>
  <c r="V34" i="3"/>
  <c r="U34" i="3"/>
  <c r="T34" i="3"/>
  <c r="S34" i="3"/>
  <c r="R34" i="3"/>
  <c r="Q34" i="3"/>
  <c r="P34" i="3"/>
  <c r="O33" i="3"/>
  <c r="N33" i="3"/>
  <c r="G33" i="3"/>
  <c r="F33" i="3"/>
  <c r="O32" i="3"/>
  <c r="N32" i="3"/>
  <c r="G32" i="3"/>
  <c r="F32" i="3"/>
  <c r="O31" i="3"/>
  <c r="N31" i="3"/>
  <c r="G31" i="3"/>
  <c r="F31" i="3"/>
  <c r="AM30" i="3"/>
  <c r="AK30" i="3"/>
  <c r="AI30" i="3"/>
  <c r="AH30" i="3"/>
  <c r="AG30" i="3"/>
  <c r="AF30" i="3"/>
  <c r="AE30" i="3"/>
  <c r="AD30" i="3"/>
  <c r="AC30" i="3"/>
  <c r="AB30" i="3"/>
  <c r="AA30" i="3"/>
  <c r="Z30" i="3"/>
  <c r="Y30" i="3"/>
  <c r="X30" i="3"/>
  <c r="W30" i="3"/>
  <c r="V30" i="3"/>
  <c r="U30" i="3"/>
  <c r="T30" i="3"/>
  <c r="S30" i="3"/>
  <c r="R30" i="3"/>
  <c r="Q30" i="3"/>
  <c r="P30" i="3"/>
  <c r="O29" i="3"/>
  <c r="N29" i="3"/>
  <c r="G29" i="3"/>
  <c r="F29" i="3"/>
  <c r="O28" i="3"/>
  <c r="N28" i="3"/>
  <c r="G28" i="3"/>
  <c r="F28" i="3"/>
  <c r="O27" i="3"/>
  <c r="N27" i="3"/>
  <c r="G27" i="3"/>
  <c r="F27" i="3"/>
  <c r="O26" i="3"/>
  <c r="N26" i="3"/>
  <c r="G26" i="3"/>
  <c r="F26" i="3"/>
  <c r="O25" i="3"/>
  <c r="N25" i="3"/>
  <c r="G25" i="3"/>
  <c r="F25" i="3"/>
  <c r="O24" i="3"/>
  <c r="N24" i="3"/>
  <c r="G24" i="3"/>
  <c r="F24" i="3"/>
  <c r="O23" i="3"/>
  <c r="N23" i="3"/>
  <c r="G23" i="3"/>
  <c r="F23" i="3"/>
  <c r="O22" i="3"/>
  <c r="N22" i="3"/>
  <c r="G22" i="3"/>
  <c r="F22" i="3"/>
  <c r="O21" i="3"/>
  <c r="N21" i="3"/>
  <c r="G21" i="3"/>
  <c r="F21" i="3"/>
  <c r="O20" i="3"/>
  <c r="N20" i="3"/>
  <c r="G20" i="3"/>
  <c r="F20" i="3"/>
  <c r="AM19" i="3"/>
  <c r="AK19" i="3"/>
  <c r="AI19" i="3"/>
  <c r="AH19" i="3"/>
  <c r="AG19" i="3"/>
  <c r="AF19" i="3"/>
  <c r="AE19" i="3"/>
  <c r="AD19" i="3"/>
  <c r="AC19" i="3"/>
  <c r="AB19" i="3"/>
  <c r="AA19" i="3"/>
  <c r="Z19" i="3"/>
  <c r="Y19" i="3"/>
  <c r="X19" i="3"/>
  <c r="W19" i="3"/>
  <c r="V19" i="3"/>
  <c r="U19" i="3"/>
  <c r="T19" i="3"/>
  <c r="S19" i="3"/>
  <c r="R19" i="3"/>
  <c r="Q19" i="3"/>
  <c r="P19" i="3"/>
  <c r="O18" i="3"/>
  <c r="N18" i="3"/>
  <c r="G18" i="3"/>
  <c r="F18" i="3"/>
  <c r="O17" i="3"/>
  <c r="N17" i="3"/>
  <c r="G17" i="3"/>
  <c r="F17" i="3"/>
  <c r="O16" i="3"/>
  <c r="N16" i="3"/>
  <c r="G16" i="3"/>
  <c r="F16" i="3"/>
  <c r="AM15" i="3"/>
  <c r="AK15" i="3"/>
  <c r="AI15" i="3"/>
  <c r="AH15" i="3"/>
  <c r="AG15" i="3"/>
  <c r="AF15" i="3"/>
  <c r="AE15" i="3"/>
  <c r="AD15" i="3"/>
  <c r="AC15" i="3"/>
  <c r="AB15" i="3"/>
  <c r="AA15" i="3"/>
  <c r="Z15" i="3"/>
  <c r="Y15" i="3"/>
  <c r="X15" i="3"/>
  <c r="W15" i="3"/>
  <c r="V15" i="3"/>
  <c r="U15" i="3"/>
  <c r="T15" i="3"/>
  <c r="S15" i="3"/>
  <c r="R15" i="3"/>
  <c r="Q15" i="3"/>
  <c r="P15" i="3"/>
  <c r="O14" i="3"/>
  <c r="O13" i="3" s="1"/>
  <c r="N14" i="3"/>
  <c r="N13" i="3" s="1"/>
  <c r="G14" i="3"/>
  <c r="G13" i="3" s="1"/>
  <c r="F14" i="3"/>
  <c r="F13" i="3" s="1"/>
  <c r="AM13" i="3"/>
  <c r="AK13" i="3"/>
  <c r="AI13" i="3"/>
  <c r="AH13" i="3"/>
  <c r="AG13" i="3"/>
  <c r="AF13" i="3"/>
  <c r="AE13" i="3"/>
  <c r="AD13" i="3"/>
  <c r="AC13" i="3"/>
  <c r="AB13" i="3"/>
  <c r="AA13" i="3"/>
  <c r="Z13" i="3"/>
  <c r="Y13" i="3"/>
  <c r="X13" i="3"/>
  <c r="W13" i="3"/>
  <c r="V13" i="3"/>
  <c r="U13" i="3"/>
  <c r="T13" i="3"/>
  <c r="S13" i="3"/>
  <c r="R13" i="3"/>
  <c r="Q13" i="3"/>
  <c r="P13" i="3"/>
  <c r="O12" i="3"/>
  <c r="O11" i="3" s="1"/>
  <c r="N12" i="3"/>
  <c r="N11" i="3" s="1"/>
  <c r="G12" i="3"/>
  <c r="G11" i="3" s="1"/>
  <c r="F12" i="3"/>
  <c r="F11" i="3" s="1"/>
  <c r="AM11" i="3"/>
  <c r="AK11" i="3"/>
  <c r="AI11" i="3"/>
  <c r="AH11" i="3"/>
  <c r="AG11" i="3"/>
  <c r="AF11" i="3"/>
  <c r="AE11" i="3"/>
  <c r="AD11" i="3"/>
  <c r="AC11" i="3"/>
  <c r="AB11" i="3"/>
  <c r="AA11" i="3"/>
  <c r="Z11" i="3"/>
  <c r="Y11" i="3"/>
  <c r="X11" i="3"/>
  <c r="W11" i="3"/>
  <c r="V11" i="3"/>
  <c r="U11" i="3"/>
  <c r="T11" i="3"/>
  <c r="S11" i="3"/>
  <c r="R11" i="3"/>
  <c r="Q11" i="3"/>
  <c r="P11" i="3"/>
  <c r="N10" i="3"/>
  <c r="G10" i="3"/>
  <c r="F10" i="3"/>
  <c r="O9" i="3"/>
  <c r="O8" i="3" s="1"/>
  <c r="N9" i="3"/>
  <c r="G9" i="3"/>
  <c r="F9" i="3"/>
  <c r="AM8" i="3"/>
  <c r="AK8" i="3"/>
  <c r="AI8" i="3"/>
  <c r="AH8" i="3"/>
  <c r="AG8" i="3"/>
  <c r="AF8" i="3"/>
  <c r="AE8" i="3"/>
  <c r="AD8" i="3"/>
  <c r="AC8" i="3"/>
  <c r="AB8" i="3"/>
  <c r="AA8" i="3"/>
  <c r="Z8" i="3"/>
  <c r="Y8" i="3"/>
  <c r="X8" i="3"/>
  <c r="W8" i="3"/>
  <c r="V8" i="3"/>
  <c r="U8" i="3"/>
  <c r="T8" i="3"/>
  <c r="S8" i="3"/>
  <c r="R8" i="3"/>
  <c r="Q8" i="3"/>
  <c r="P8" i="3"/>
  <c r="AK50" i="2"/>
  <c r="AK42" i="2"/>
  <c r="AK34" i="2"/>
  <c r="AK30" i="2"/>
  <c r="AK19" i="2"/>
  <c r="AK15" i="2"/>
  <c r="AK13" i="2"/>
  <c r="AK11" i="2"/>
  <c r="AK8" i="2"/>
  <c r="F43" i="2"/>
  <c r="N57" i="2"/>
  <c r="G57" i="2"/>
  <c r="F57" i="2"/>
  <c r="N56" i="2"/>
  <c r="G56" i="2"/>
  <c r="F56" i="2"/>
  <c r="N55" i="2"/>
  <c r="G55" i="2"/>
  <c r="F55" i="2"/>
  <c r="N54" i="2"/>
  <c r="G54" i="2"/>
  <c r="F54" i="2"/>
  <c r="N53" i="2"/>
  <c r="G53" i="2"/>
  <c r="F53" i="2"/>
  <c r="N52" i="2"/>
  <c r="G52" i="2"/>
  <c r="F52" i="2"/>
  <c r="O51" i="2"/>
  <c r="N51" i="2"/>
  <c r="G51" i="2"/>
  <c r="F51" i="2"/>
  <c r="AI50" i="2"/>
  <c r="AH50" i="2"/>
  <c r="AG50" i="2"/>
  <c r="AF50" i="2"/>
  <c r="AE50" i="2"/>
  <c r="AD50" i="2"/>
  <c r="AC50" i="2"/>
  <c r="AB50" i="2"/>
  <c r="Z50" i="2"/>
  <c r="Y50" i="2"/>
  <c r="X50" i="2"/>
  <c r="W50" i="2"/>
  <c r="V50" i="2"/>
  <c r="U50" i="2"/>
  <c r="T50" i="2"/>
  <c r="S50" i="2"/>
  <c r="R50" i="2"/>
  <c r="Q50" i="2"/>
  <c r="P50" i="2"/>
  <c r="N49" i="2"/>
  <c r="G49" i="2"/>
  <c r="F49" i="2"/>
  <c r="N48" i="2"/>
  <c r="G48" i="2"/>
  <c r="F48" i="2"/>
  <c r="N47" i="2"/>
  <c r="G47" i="2"/>
  <c r="F47" i="2"/>
  <c r="N46" i="2"/>
  <c r="G46" i="2"/>
  <c r="F46" i="2"/>
  <c r="N45" i="2"/>
  <c r="G45" i="2"/>
  <c r="F45" i="2"/>
  <c r="N44" i="2"/>
  <c r="G44" i="2"/>
  <c r="F44" i="2"/>
  <c r="O43" i="2"/>
  <c r="N43" i="2"/>
  <c r="G43" i="2"/>
  <c r="AI42" i="2"/>
  <c r="AH42" i="2"/>
  <c r="AG42" i="2"/>
  <c r="AF42" i="2"/>
  <c r="AE42" i="2"/>
  <c r="AD42" i="2"/>
  <c r="AC42" i="2"/>
  <c r="AB42" i="2"/>
  <c r="AA42" i="2"/>
  <c r="Z42" i="2"/>
  <c r="Y42" i="2"/>
  <c r="X42" i="2"/>
  <c r="W42" i="2"/>
  <c r="V42" i="2"/>
  <c r="U42" i="2"/>
  <c r="T42" i="2"/>
  <c r="S42" i="2"/>
  <c r="R42" i="2"/>
  <c r="Q42" i="2"/>
  <c r="P42" i="2"/>
  <c r="N41" i="2"/>
  <c r="G41" i="2"/>
  <c r="F41" i="2"/>
  <c r="N40" i="2"/>
  <c r="G40" i="2"/>
  <c r="F40" i="2"/>
  <c r="N39" i="2"/>
  <c r="G39" i="2"/>
  <c r="F39" i="2"/>
  <c r="N38" i="2"/>
  <c r="G38" i="2"/>
  <c r="F38" i="2"/>
  <c r="N37" i="2"/>
  <c r="G37" i="2"/>
  <c r="F37" i="2"/>
  <c r="N36" i="2"/>
  <c r="G36" i="2"/>
  <c r="F36" i="2"/>
  <c r="O35" i="2"/>
  <c r="N35" i="2"/>
  <c r="G35" i="2"/>
  <c r="F35" i="2"/>
  <c r="AM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O33" i="2"/>
  <c r="N33" i="2"/>
  <c r="G33" i="2"/>
  <c r="F33" i="2"/>
  <c r="O32" i="2"/>
  <c r="N32" i="2"/>
  <c r="G32" i="2"/>
  <c r="F32" i="2"/>
  <c r="O31" i="2"/>
  <c r="N31" i="2"/>
  <c r="G31" i="2"/>
  <c r="F31" i="2"/>
  <c r="AM30" i="2"/>
  <c r="AI30" i="2"/>
  <c r="AH30" i="2"/>
  <c r="AG30" i="2"/>
  <c r="AF30" i="2"/>
  <c r="AE30" i="2"/>
  <c r="AD30" i="2"/>
  <c r="AC30" i="2"/>
  <c r="AB30" i="2"/>
  <c r="AA30" i="2"/>
  <c r="Z30" i="2"/>
  <c r="Y30" i="2"/>
  <c r="X30" i="2"/>
  <c r="W30" i="2"/>
  <c r="V30" i="2"/>
  <c r="U30" i="2"/>
  <c r="T30" i="2"/>
  <c r="S30" i="2"/>
  <c r="R30" i="2"/>
  <c r="Q30" i="2"/>
  <c r="P30" i="2"/>
  <c r="N29" i="2"/>
  <c r="F29" i="2"/>
  <c r="N28" i="2"/>
  <c r="F28" i="2"/>
  <c r="N27" i="2"/>
  <c r="F27" i="2"/>
  <c r="N26" i="2"/>
  <c r="F26" i="2"/>
  <c r="N25" i="2"/>
  <c r="F25" i="2"/>
  <c r="N24" i="2"/>
  <c r="F24" i="2"/>
  <c r="N23" i="2"/>
  <c r="F23" i="2"/>
  <c r="N22" i="2"/>
  <c r="F22" i="2"/>
  <c r="N21" i="2"/>
  <c r="F21" i="2"/>
  <c r="O20" i="2"/>
  <c r="N20" i="2"/>
  <c r="G20" i="2"/>
  <c r="F20" i="2"/>
  <c r="AM19" i="2"/>
  <c r="AI19" i="2"/>
  <c r="AH19" i="2"/>
  <c r="AG19" i="2"/>
  <c r="AF19" i="2"/>
  <c r="AE19" i="2"/>
  <c r="AD19" i="2"/>
  <c r="AC19" i="2"/>
  <c r="AB19" i="2"/>
  <c r="AA19" i="2"/>
  <c r="Z19" i="2"/>
  <c r="Y19" i="2"/>
  <c r="X19" i="2"/>
  <c r="W19" i="2"/>
  <c r="V19" i="2"/>
  <c r="U19" i="2"/>
  <c r="T19" i="2"/>
  <c r="S19" i="2"/>
  <c r="R19" i="2"/>
  <c r="Q19" i="2"/>
  <c r="P19" i="2"/>
  <c r="O18" i="2"/>
  <c r="N18" i="2"/>
  <c r="G18" i="2"/>
  <c r="F18" i="2"/>
  <c r="O17" i="2"/>
  <c r="N17" i="2"/>
  <c r="G17" i="2"/>
  <c r="F17" i="2"/>
  <c r="O16" i="2"/>
  <c r="N16" i="2"/>
  <c r="G16" i="2"/>
  <c r="F16" i="2"/>
  <c r="AM15" i="2"/>
  <c r="AI15" i="2"/>
  <c r="AH15" i="2"/>
  <c r="AG15" i="2"/>
  <c r="AF15" i="2"/>
  <c r="AE15" i="2"/>
  <c r="AD15" i="2"/>
  <c r="AC15" i="2"/>
  <c r="AB15" i="2"/>
  <c r="AA15" i="2"/>
  <c r="Z15" i="2"/>
  <c r="Y15" i="2"/>
  <c r="X15" i="2"/>
  <c r="W15" i="2"/>
  <c r="V15" i="2"/>
  <c r="U15" i="2"/>
  <c r="T15" i="2"/>
  <c r="S15" i="2"/>
  <c r="R15" i="2"/>
  <c r="Q15" i="2"/>
  <c r="P15" i="2"/>
  <c r="O14" i="2"/>
  <c r="O13" i="2" s="1"/>
  <c r="N14" i="2"/>
  <c r="N13" i="2" s="1"/>
  <c r="G14" i="2"/>
  <c r="G13" i="2" s="1"/>
  <c r="F14" i="2"/>
  <c r="AM13" i="2"/>
  <c r="AI13" i="2"/>
  <c r="AH13" i="2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2" i="2"/>
  <c r="O11" i="2" s="1"/>
  <c r="N12" i="2"/>
  <c r="G12" i="2"/>
  <c r="G11" i="2" s="1"/>
  <c r="F12" i="2"/>
  <c r="AM11" i="2"/>
  <c r="AI11" i="2"/>
  <c r="AH11" i="2"/>
  <c r="AG11" i="2"/>
  <c r="AF11" i="2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R11" i="2"/>
  <c r="Q11" i="2"/>
  <c r="P11" i="2"/>
  <c r="O10" i="2"/>
  <c r="N10" i="2"/>
  <c r="G10" i="2"/>
  <c r="F10" i="2"/>
  <c r="O9" i="2"/>
  <c r="N9" i="2"/>
  <c r="G9" i="2"/>
  <c r="F9" i="2"/>
  <c r="AI8" i="2"/>
  <c r="AH8" i="2"/>
  <c r="AG8" i="2"/>
  <c r="AF8" i="2"/>
  <c r="AE8" i="2"/>
  <c r="AD8" i="2"/>
  <c r="AC8" i="2"/>
  <c r="AB8" i="2"/>
  <c r="AA8" i="2"/>
  <c r="Z8" i="2"/>
  <c r="Y8" i="2"/>
  <c r="X8" i="2"/>
  <c r="W8" i="2"/>
  <c r="V8" i="2"/>
  <c r="U8" i="2"/>
  <c r="T8" i="2"/>
  <c r="S8" i="2"/>
  <c r="R8" i="2"/>
  <c r="Q8" i="2"/>
  <c r="P8" i="2"/>
  <c r="AM8" i="2"/>
  <c r="E68" i="2" l="1"/>
  <c r="D68" i="2" s="1"/>
  <c r="E32" i="3"/>
  <c r="AJ32" i="3" s="1"/>
  <c r="E69" i="2"/>
  <c r="D69" i="2" s="1"/>
  <c r="F11" i="2"/>
  <c r="F13" i="2"/>
  <c r="E43" i="2"/>
  <c r="AK70" i="2"/>
  <c r="E24" i="3"/>
  <c r="AJ24" i="3" s="1"/>
  <c r="E68" i="3"/>
  <c r="D68" i="3" s="1"/>
  <c r="E44" i="2"/>
  <c r="E57" i="2"/>
  <c r="F8" i="3"/>
  <c r="E60" i="2"/>
  <c r="E22" i="2"/>
  <c r="E63" i="2"/>
  <c r="G8" i="3"/>
  <c r="O30" i="2"/>
  <c r="N15" i="2"/>
  <c r="O8" i="2"/>
  <c r="E49" i="2"/>
  <c r="O50" i="2"/>
  <c r="E55" i="2"/>
  <c r="E45" i="3"/>
  <c r="E52" i="2"/>
  <c r="E66" i="2"/>
  <c r="D66" i="2" s="1"/>
  <c r="E59" i="2"/>
  <c r="E62" i="3"/>
  <c r="E51" i="3"/>
  <c r="AK72" i="2"/>
  <c r="H70" i="3"/>
  <c r="F58" i="2"/>
  <c r="E12" i="2"/>
  <c r="E18" i="2"/>
  <c r="E46" i="2"/>
  <c r="M72" i="2"/>
  <c r="E10" i="2"/>
  <c r="E27" i="2"/>
  <c r="E32" i="2"/>
  <c r="E35" i="2"/>
  <c r="E40" i="2"/>
  <c r="E29" i="3"/>
  <c r="E40" i="3"/>
  <c r="E44" i="3"/>
  <c r="E26" i="2"/>
  <c r="O34" i="2"/>
  <c r="AC70" i="2"/>
  <c r="G19" i="2"/>
  <c r="L72" i="2"/>
  <c r="L70" i="2"/>
  <c r="O58" i="2"/>
  <c r="K70" i="2"/>
  <c r="K72" i="2"/>
  <c r="F30" i="3"/>
  <c r="G15" i="3"/>
  <c r="AL72" i="2"/>
  <c r="G58" i="2"/>
  <c r="E23" i="2"/>
  <c r="E24" i="2"/>
  <c r="AB72" i="3"/>
  <c r="E27" i="3"/>
  <c r="P72" i="3"/>
  <c r="T72" i="3"/>
  <c r="Y72" i="3"/>
  <c r="W72" i="3"/>
  <c r="H72" i="3"/>
  <c r="E52" i="3"/>
  <c r="E56" i="3"/>
  <c r="N19" i="3"/>
  <c r="AK70" i="3"/>
  <c r="Q72" i="3"/>
  <c r="E20" i="3"/>
  <c r="E21" i="3"/>
  <c r="E26" i="3"/>
  <c r="E39" i="3"/>
  <c r="E41" i="3"/>
  <c r="E66" i="3"/>
  <c r="D66" i="3" s="1"/>
  <c r="E54" i="3"/>
  <c r="I72" i="3"/>
  <c r="J72" i="2"/>
  <c r="J70" i="2"/>
  <c r="AF70" i="3"/>
  <c r="R70" i="3"/>
  <c r="S70" i="3"/>
  <c r="F15" i="3"/>
  <c r="T70" i="3"/>
  <c r="W70" i="3"/>
  <c r="T70" i="2"/>
  <c r="F42" i="3"/>
  <c r="Y70" i="3"/>
  <c r="E35" i="3"/>
  <c r="O34" i="3"/>
  <c r="N42" i="3"/>
  <c r="N58" i="3"/>
  <c r="E65" i="3"/>
  <c r="X72" i="3"/>
  <c r="E25" i="3"/>
  <c r="U70" i="3"/>
  <c r="AD72" i="3"/>
  <c r="E67" i="3"/>
  <c r="D67" i="3" s="1"/>
  <c r="V72" i="3"/>
  <c r="F19" i="3"/>
  <c r="X70" i="3"/>
  <c r="N8" i="3"/>
  <c r="E37" i="3"/>
  <c r="E38" i="3"/>
  <c r="E46" i="3"/>
  <c r="Z72" i="3"/>
  <c r="AA70" i="3"/>
  <c r="AF72" i="3"/>
  <c r="AD70" i="3"/>
  <c r="E60" i="3"/>
  <c r="M72" i="3"/>
  <c r="N50" i="3"/>
  <c r="E10" i="3"/>
  <c r="AB70" i="3"/>
  <c r="Q70" i="3"/>
  <c r="E22" i="3"/>
  <c r="E48" i="3"/>
  <c r="AL70" i="3"/>
  <c r="AC72" i="3"/>
  <c r="E23" i="3"/>
  <c r="G34" i="3"/>
  <c r="AE70" i="3"/>
  <c r="E61" i="3"/>
  <c r="E69" i="3"/>
  <c r="D69" i="3" s="1"/>
  <c r="E57" i="3"/>
  <c r="O58" i="3"/>
  <c r="U72" i="3"/>
  <c r="AL72" i="3"/>
  <c r="N15" i="3"/>
  <c r="P70" i="3"/>
  <c r="AH70" i="3"/>
  <c r="R72" i="3"/>
  <c r="O15" i="3"/>
  <c r="E28" i="3"/>
  <c r="AG70" i="3"/>
  <c r="O42" i="3"/>
  <c r="E49" i="3"/>
  <c r="E53" i="3"/>
  <c r="E31" i="3"/>
  <c r="S72" i="3"/>
  <c r="AI72" i="3"/>
  <c r="E14" i="3"/>
  <c r="G19" i="3"/>
  <c r="O30" i="3"/>
  <c r="AK72" i="3"/>
  <c r="E17" i="3"/>
  <c r="E63" i="3"/>
  <c r="E12" i="3"/>
  <c r="N30" i="3"/>
  <c r="G50" i="3"/>
  <c r="E9" i="3"/>
  <c r="E18" i="3"/>
  <c r="E36" i="3"/>
  <c r="E43" i="3"/>
  <c r="E64" i="3"/>
  <c r="E59" i="3"/>
  <c r="O50" i="3"/>
  <c r="O19" i="3"/>
  <c r="E33" i="3"/>
  <c r="AC70" i="3"/>
  <c r="E47" i="3"/>
  <c r="G58" i="3"/>
  <c r="I70" i="3"/>
  <c r="V70" i="2"/>
  <c r="E41" i="2"/>
  <c r="E51" i="2"/>
  <c r="E56" i="2"/>
  <c r="AA70" i="2"/>
  <c r="N8" i="2"/>
  <c r="N19" i="2"/>
  <c r="AB70" i="2"/>
  <c r="E47" i="2"/>
  <c r="V72" i="2"/>
  <c r="F19" i="2"/>
  <c r="O15" i="2"/>
  <c r="AD70" i="2"/>
  <c r="E65" i="2"/>
  <c r="E28" i="2"/>
  <c r="R72" i="2"/>
  <c r="AG72" i="2"/>
  <c r="N58" i="2"/>
  <c r="AI72" i="2"/>
  <c r="U72" i="2"/>
  <c r="F8" i="2"/>
  <c r="N42" i="2"/>
  <c r="AA72" i="2"/>
  <c r="H70" i="2"/>
  <c r="P72" i="2"/>
  <c r="F15" i="2"/>
  <c r="S70" i="2"/>
  <c r="AH70" i="2"/>
  <c r="G34" i="2"/>
  <c r="E62" i="2"/>
  <c r="AL70" i="2"/>
  <c r="X72" i="2"/>
  <c r="E54" i="2"/>
  <c r="G8" i="2"/>
  <c r="F34" i="2"/>
  <c r="G42" i="2"/>
  <c r="O19" i="2"/>
  <c r="AB72" i="2"/>
  <c r="W72" i="2"/>
  <c r="E64" i="2"/>
  <c r="F42" i="2"/>
  <c r="X70" i="2"/>
  <c r="E9" i="2"/>
  <c r="AJ9" i="2" s="1"/>
  <c r="Z72" i="2"/>
  <c r="Y70" i="2"/>
  <c r="N11" i="2"/>
  <c r="E29" i="2"/>
  <c r="E33" i="2"/>
  <c r="E37" i="2"/>
  <c r="Z70" i="2"/>
  <c r="N30" i="2"/>
  <c r="N50" i="2"/>
  <c r="E25" i="2"/>
  <c r="AG70" i="2"/>
  <c r="AH72" i="2"/>
  <c r="S72" i="2"/>
  <c r="E38" i="2"/>
  <c r="AD72" i="2"/>
  <c r="E39" i="2"/>
  <c r="E48" i="2"/>
  <c r="M70" i="2"/>
  <c r="H72" i="2"/>
  <c r="G15" i="2"/>
  <c r="AC72" i="2"/>
  <c r="Q70" i="2"/>
  <c r="I72" i="2"/>
  <c r="P70" i="2"/>
  <c r="AE70" i="2"/>
  <c r="E20" i="2"/>
  <c r="E67" i="2"/>
  <c r="D67" i="2" s="1"/>
  <c r="Q72" i="2"/>
  <c r="AF72" i="2"/>
  <c r="E14" i="2"/>
  <c r="E17" i="2"/>
  <c r="G30" i="2"/>
  <c r="E53" i="2"/>
  <c r="I70" i="2"/>
  <c r="O42" i="2"/>
  <c r="E21" i="2"/>
  <c r="E55" i="3"/>
  <c r="AE72" i="2"/>
  <c r="E16" i="3"/>
  <c r="AJ16" i="3" s="1"/>
  <c r="F34" i="3"/>
  <c r="G42" i="3"/>
  <c r="F50" i="2"/>
  <c r="T72" i="2"/>
  <c r="AI70" i="3"/>
  <c r="E61" i="2"/>
  <c r="E31" i="2"/>
  <c r="AJ31" i="2" s="1"/>
  <c r="G30" i="3"/>
  <c r="AG72" i="3"/>
  <c r="E36" i="2"/>
  <c r="Z70" i="3"/>
  <c r="G50" i="2"/>
  <c r="U70" i="2"/>
  <c r="AA72" i="3"/>
  <c r="N34" i="3"/>
  <c r="AF70" i="2"/>
  <c r="R70" i="2"/>
  <c r="W70" i="2"/>
  <c r="F50" i="3"/>
  <c r="F58" i="3"/>
  <c r="AH72" i="3"/>
  <c r="E45" i="2"/>
  <c r="V70" i="3"/>
  <c r="Y72" i="2"/>
  <c r="AI70" i="2"/>
  <c r="M70" i="3"/>
  <c r="E16" i="2"/>
  <c r="AJ16" i="2" s="1"/>
  <c r="N34" i="2"/>
  <c r="F30" i="2"/>
  <c r="AE72" i="3"/>
  <c r="D24" i="3" l="1"/>
  <c r="D32" i="3"/>
  <c r="G70" i="2"/>
  <c r="D64" i="3"/>
  <c r="AM64" i="3" s="1"/>
  <c r="AJ64" i="3"/>
  <c r="D36" i="3"/>
  <c r="AJ36" i="3"/>
  <c r="D62" i="3"/>
  <c r="AM62" i="3" s="1"/>
  <c r="AJ62" i="3"/>
  <c r="D59" i="3"/>
  <c r="AM59" i="3" s="1"/>
  <c r="AJ59" i="3"/>
  <c r="D21" i="3"/>
  <c r="AJ21" i="3"/>
  <c r="D29" i="3"/>
  <c r="AJ29" i="3"/>
  <c r="D20" i="3"/>
  <c r="AJ20" i="3"/>
  <c r="D43" i="3"/>
  <c r="AJ43" i="3"/>
  <c r="D46" i="3"/>
  <c r="AM46" i="3" s="1"/>
  <c r="AJ46" i="3"/>
  <c r="D9" i="3"/>
  <c r="AJ9" i="3"/>
  <c r="D49" i="3"/>
  <c r="AM49" i="3" s="1"/>
  <c r="AJ49" i="3"/>
  <c r="D55" i="3"/>
  <c r="AM55" i="3" s="1"/>
  <c r="AJ55" i="3"/>
  <c r="D41" i="3"/>
  <c r="AJ41" i="3"/>
  <c r="D37" i="3"/>
  <c r="AJ37" i="3"/>
  <c r="D47" i="3"/>
  <c r="AM47" i="3" s="1"/>
  <c r="AJ47" i="3"/>
  <c r="D10" i="3"/>
  <c r="AJ10" i="3"/>
  <c r="D56" i="3"/>
  <c r="AM56" i="3" s="1"/>
  <c r="AJ56" i="3"/>
  <c r="D54" i="3"/>
  <c r="AM54" i="3" s="1"/>
  <c r="AJ54" i="3"/>
  <c r="D35" i="3"/>
  <c r="AJ35" i="3"/>
  <c r="D18" i="3"/>
  <c r="AJ18" i="3"/>
  <c r="D48" i="3"/>
  <c r="AM48" i="3" s="1"/>
  <c r="AJ48" i="3"/>
  <c r="D22" i="3"/>
  <c r="AJ22" i="3"/>
  <c r="D63" i="3"/>
  <c r="AM63" i="3" s="1"/>
  <c r="AJ63" i="3"/>
  <c r="D31" i="3"/>
  <c r="AJ31" i="3"/>
  <c r="D52" i="3"/>
  <c r="AM52" i="3" s="1"/>
  <c r="AJ52" i="3"/>
  <c r="D33" i="3"/>
  <c r="AJ33" i="3"/>
  <c r="D14" i="3"/>
  <c r="D13" i="3" s="1"/>
  <c r="AJ14" i="3"/>
  <c r="AJ13" i="3" s="1"/>
  <c r="D12" i="3"/>
  <c r="D11" i="3" s="1"/>
  <c r="AJ12" i="3"/>
  <c r="AJ11" i="3" s="1"/>
  <c r="D57" i="3"/>
  <c r="AM57" i="3" s="1"/>
  <c r="AJ57" i="3"/>
  <c r="D65" i="3"/>
  <c r="AM65" i="3" s="1"/>
  <c r="AJ65" i="3"/>
  <c r="G70" i="3"/>
  <c r="D22" i="2"/>
  <c r="AJ22" i="2"/>
  <c r="D20" i="2"/>
  <c r="AJ20" i="2"/>
  <c r="D64" i="2"/>
  <c r="AM64" i="2" s="1"/>
  <c r="AJ64" i="2"/>
  <c r="D56" i="2"/>
  <c r="AM56" i="2" s="1"/>
  <c r="AJ56" i="2"/>
  <c r="D59" i="2"/>
  <c r="AJ59" i="2"/>
  <c r="D57" i="2"/>
  <c r="AM57" i="2" s="1"/>
  <c r="AJ57" i="2"/>
  <c r="D47" i="2"/>
  <c r="AM47" i="2" s="1"/>
  <c r="AJ47" i="2"/>
  <c r="D33" i="2"/>
  <c r="AJ33" i="2"/>
  <c r="D32" i="2"/>
  <c r="AJ32" i="2"/>
  <c r="D37" i="2"/>
  <c r="AJ37" i="2"/>
  <c r="D41" i="2"/>
  <c r="AJ41" i="2"/>
  <c r="D10" i="2"/>
  <c r="AJ10" i="2"/>
  <c r="AJ8" i="2" s="1"/>
  <c r="D55" i="2"/>
  <c r="AM55" i="2" s="1"/>
  <c r="AJ55" i="2"/>
  <c r="D29" i="2"/>
  <c r="AJ29" i="2"/>
  <c r="D65" i="2"/>
  <c r="AM65" i="2" s="1"/>
  <c r="AJ65" i="2"/>
  <c r="D43" i="2"/>
  <c r="AJ43" i="2"/>
  <c r="D49" i="2"/>
  <c r="AM49" i="2" s="1"/>
  <c r="AJ49" i="2"/>
  <c r="D52" i="2"/>
  <c r="AM52" i="2" s="1"/>
  <c r="AJ52" i="2"/>
  <c r="D54" i="2"/>
  <c r="AM54" i="2" s="1"/>
  <c r="AJ54" i="2"/>
  <c r="D36" i="2"/>
  <c r="AJ36" i="2"/>
  <c r="D46" i="2"/>
  <c r="AM46" i="2" s="1"/>
  <c r="AJ46" i="2"/>
  <c r="D35" i="2"/>
  <c r="D34" i="2" s="1"/>
  <c r="AJ35" i="2"/>
  <c r="D62" i="2"/>
  <c r="AM62" i="2" s="1"/>
  <c r="AJ62" i="2"/>
  <c r="D48" i="2"/>
  <c r="AM48" i="2" s="1"/>
  <c r="AJ48" i="2"/>
  <c r="D63" i="2"/>
  <c r="AM63" i="2" s="1"/>
  <c r="AJ63" i="2"/>
  <c r="D21" i="2"/>
  <c r="AJ21" i="2"/>
  <c r="E13" i="2"/>
  <c r="AJ14" i="2"/>
  <c r="AJ13" i="2" s="1"/>
  <c r="E11" i="2"/>
  <c r="AJ12" i="2"/>
  <c r="AJ11" i="2" s="1"/>
  <c r="D61" i="3"/>
  <c r="AM61" i="3" s="1"/>
  <c r="AJ61" i="3"/>
  <c r="D60" i="3"/>
  <c r="AM60" i="3" s="1"/>
  <c r="AM58" i="3" s="1"/>
  <c r="AJ60" i="3"/>
  <c r="D53" i="3"/>
  <c r="AJ53" i="3"/>
  <c r="D51" i="3"/>
  <c r="AM51" i="3" s="1"/>
  <c r="AJ51" i="3"/>
  <c r="D45" i="3"/>
  <c r="AM45" i="3" s="1"/>
  <c r="AJ45" i="3"/>
  <c r="D44" i="3"/>
  <c r="AM44" i="3" s="1"/>
  <c r="AJ44" i="3"/>
  <c r="D40" i="3"/>
  <c r="AJ40" i="3"/>
  <c r="D39" i="3"/>
  <c r="AJ39" i="3"/>
  <c r="D38" i="3"/>
  <c r="AJ38" i="3"/>
  <c r="D28" i="3"/>
  <c r="AJ28" i="3"/>
  <c r="D27" i="3"/>
  <c r="AJ27" i="3"/>
  <c r="D26" i="3"/>
  <c r="AJ26" i="3"/>
  <c r="D25" i="3"/>
  <c r="AJ25" i="3"/>
  <c r="D23" i="3"/>
  <c r="AJ23" i="3"/>
  <c r="D17" i="3"/>
  <c r="AJ17" i="3"/>
  <c r="D61" i="2"/>
  <c r="AM61" i="2" s="1"/>
  <c r="AJ61" i="2"/>
  <c r="D60" i="2"/>
  <c r="AM60" i="2" s="1"/>
  <c r="AJ60" i="2"/>
  <c r="D53" i="2"/>
  <c r="AM53" i="2" s="1"/>
  <c r="AJ53" i="2"/>
  <c r="D51" i="2"/>
  <c r="AJ51" i="2"/>
  <c r="D45" i="2"/>
  <c r="AM45" i="2" s="1"/>
  <c r="AJ45" i="2"/>
  <c r="D44" i="2"/>
  <c r="AM44" i="2" s="1"/>
  <c r="AJ44" i="2"/>
  <c r="D40" i="2"/>
  <c r="AJ40" i="2"/>
  <c r="D39" i="2"/>
  <c r="AJ39" i="2"/>
  <c r="D38" i="2"/>
  <c r="AJ38" i="2"/>
  <c r="D28" i="2"/>
  <c r="AJ28" i="2"/>
  <c r="D27" i="2"/>
  <c r="AJ27" i="2"/>
  <c r="D26" i="2"/>
  <c r="AJ26" i="2"/>
  <c r="D25" i="2"/>
  <c r="AJ25" i="2"/>
  <c r="D24" i="2"/>
  <c r="AJ24" i="2"/>
  <c r="D23" i="2"/>
  <c r="AJ23" i="2"/>
  <c r="D18" i="2"/>
  <c r="AJ18" i="2"/>
  <c r="D17" i="2"/>
  <c r="AJ17" i="2"/>
  <c r="AB71" i="3"/>
  <c r="O70" i="2"/>
  <c r="O72" i="2"/>
  <c r="X71" i="3"/>
  <c r="D12" i="2"/>
  <c r="D11" i="2" s="1"/>
  <c r="X73" i="3"/>
  <c r="AB71" i="2"/>
  <c r="F72" i="3"/>
  <c r="E13" i="3"/>
  <c r="P73" i="3"/>
  <c r="AF71" i="3"/>
  <c r="T71" i="3"/>
  <c r="F70" i="2"/>
  <c r="E8" i="3"/>
  <c r="N70" i="3"/>
  <c r="F70" i="3"/>
  <c r="E42" i="3"/>
  <c r="T73" i="3"/>
  <c r="N72" i="3"/>
  <c r="G72" i="3"/>
  <c r="O72" i="3"/>
  <c r="E30" i="3"/>
  <c r="E19" i="3"/>
  <c r="O70" i="3"/>
  <c r="P71" i="3"/>
  <c r="AF73" i="3"/>
  <c r="E34" i="3"/>
  <c r="E11" i="3"/>
  <c r="E58" i="3"/>
  <c r="AB73" i="3"/>
  <c r="E19" i="2"/>
  <c r="AF73" i="2"/>
  <c r="N72" i="2"/>
  <c r="P73" i="2"/>
  <c r="E50" i="2"/>
  <c r="F72" i="2"/>
  <c r="T71" i="2"/>
  <c r="N70" i="2"/>
  <c r="X73" i="2"/>
  <c r="D14" i="2"/>
  <c r="D13" i="2" s="1"/>
  <c r="AB73" i="2"/>
  <c r="P71" i="2"/>
  <c r="G72" i="2"/>
  <c r="X71" i="2"/>
  <c r="T73" i="2"/>
  <c r="D9" i="2"/>
  <c r="D8" i="2" s="1"/>
  <c r="E8" i="2"/>
  <c r="D16" i="3"/>
  <c r="E15" i="3"/>
  <c r="D31" i="2"/>
  <c r="D30" i="2" s="1"/>
  <c r="E30" i="2"/>
  <c r="E34" i="2"/>
  <c r="E58" i="2"/>
  <c r="D16" i="2"/>
  <c r="D15" i="2" s="1"/>
  <c r="E15" i="2"/>
  <c r="E50" i="3"/>
  <c r="AF71" i="2"/>
  <c r="E42" i="2"/>
  <c r="AM43" i="2" l="1"/>
  <c r="D42" i="2"/>
  <c r="AM51" i="2"/>
  <c r="D50" i="2"/>
  <c r="D58" i="2"/>
  <c r="AJ15" i="2"/>
  <c r="E70" i="2"/>
  <c r="D72" i="2"/>
  <c r="D70" i="2"/>
  <c r="D19" i="2"/>
  <c r="AJ30" i="3"/>
  <c r="D30" i="3"/>
  <c r="D8" i="3"/>
  <c r="D42" i="3"/>
  <c r="D72" i="3" s="1"/>
  <c r="AJ15" i="3"/>
  <c r="D15" i="3"/>
  <c r="D19" i="3"/>
  <c r="D50" i="3"/>
  <c r="D34" i="3"/>
  <c r="AJ8" i="3"/>
  <c r="AJ70" i="3" s="1"/>
  <c r="D58" i="3"/>
  <c r="AM43" i="3"/>
  <c r="AM42" i="3" s="1"/>
  <c r="AM72" i="3" s="1"/>
  <c r="AJ19" i="3"/>
  <c r="AJ30" i="2"/>
  <c r="AM50" i="2"/>
  <c r="AJ34" i="2"/>
  <c r="AJ42" i="2"/>
  <c r="AM42" i="2"/>
  <c r="AJ58" i="2"/>
  <c r="AJ19" i="2"/>
  <c r="AJ58" i="3"/>
  <c r="AM53" i="3"/>
  <c r="AM50" i="3" s="1"/>
  <c r="AJ50" i="3"/>
  <c r="AJ42" i="3"/>
  <c r="AJ34" i="3"/>
  <c r="AM58" i="2"/>
  <c r="AJ50" i="2"/>
  <c r="E72" i="2"/>
  <c r="E70" i="3"/>
  <c r="E72" i="3"/>
  <c r="AM72" i="2"/>
  <c r="AM70" i="2"/>
  <c r="AJ72" i="3" l="1"/>
  <c r="D70" i="3"/>
  <c r="AM70" i="3"/>
  <c r="AJ72" i="2"/>
  <c r="AJ70" i="2"/>
</calcChain>
</file>

<file path=xl/sharedStrings.xml><?xml version="1.0" encoding="utf-8"?>
<sst xmlns="http://schemas.openxmlformats.org/spreadsheetml/2006/main" count="704" uniqueCount="212">
  <si>
    <t>I</t>
  </si>
  <si>
    <t>II</t>
  </si>
  <si>
    <t>III</t>
  </si>
  <si>
    <t>I rok</t>
  </si>
  <si>
    <t>6.</t>
  </si>
  <si>
    <t>5.</t>
  </si>
  <si>
    <t>4.</t>
  </si>
  <si>
    <t>3.</t>
  </si>
  <si>
    <t>2.</t>
  </si>
  <si>
    <t>1.</t>
  </si>
  <si>
    <t>Lp.</t>
  </si>
  <si>
    <t>Moduł kształcenia / Przedmiot</t>
  </si>
  <si>
    <t>A.</t>
  </si>
  <si>
    <t>7.</t>
  </si>
  <si>
    <t>8.</t>
  </si>
  <si>
    <t>9.</t>
  </si>
  <si>
    <t>10.</t>
  </si>
  <si>
    <t>w</t>
  </si>
  <si>
    <t>zp</t>
  </si>
  <si>
    <t>IV</t>
  </si>
  <si>
    <t>MODUŁ KSZTAŁCENIA OGÓLNEGO</t>
  </si>
  <si>
    <t>MODUŁ KSZTAŁCENIA PODSTAWOWEGO</t>
  </si>
  <si>
    <t>MODUŁ KSZTAŁCENIA KIERUNKOWEGO</t>
  </si>
  <si>
    <t>II rok</t>
  </si>
  <si>
    <t>Liczba godzin dydaktycznych</t>
  </si>
  <si>
    <t xml:space="preserve"> Rozkład godzin dydaktycznych</t>
  </si>
  <si>
    <t>zajęcia do wyboru</t>
  </si>
  <si>
    <t>wykłady (w)</t>
  </si>
  <si>
    <t>Liczba punktów ECTS</t>
  </si>
  <si>
    <t>semestry</t>
  </si>
  <si>
    <t>wskaźniki</t>
  </si>
  <si>
    <t>Ogółem</t>
  </si>
  <si>
    <t>Kontakt z nauczycielem akademickim</t>
  </si>
  <si>
    <t>B1.</t>
  </si>
  <si>
    <t>B2.</t>
  </si>
  <si>
    <t>MODUŁ KSZTAŁCENIA PODSTAWOWEGO - ścieżka dla licencjatów</t>
  </si>
  <si>
    <t>B3.</t>
  </si>
  <si>
    <t>MODUŁ KSZTAŁCENIA PODSTAWOWEGO - ścieżka dla inżynierów</t>
  </si>
  <si>
    <t>C1.</t>
  </si>
  <si>
    <t>C2.</t>
  </si>
  <si>
    <t>MODUŁ KSZTAŁCENIA KIERUNKOWEGO - ścieżka dla inżynierów</t>
  </si>
  <si>
    <t>C3.</t>
  </si>
  <si>
    <t>MODUŁ KSZTAŁCENIA KIERUNKOWEGO - ścieżka dla licencjatów</t>
  </si>
  <si>
    <t>Kształtowanie osobistych karier zawodowych</t>
  </si>
  <si>
    <t>Zastosowania matematyki w technice i przemyśle</t>
  </si>
  <si>
    <t>Fizyka</t>
  </si>
  <si>
    <t>Zarządzanie środowiskowe i ekologia</t>
  </si>
  <si>
    <t>Podstawy elektrotechniki i elektroniki</t>
  </si>
  <si>
    <t>Grafika inżynierska</t>
  </si>
  <si>
    <t>Materiałoznawstwo</t>
  </si>
  <si>
    <t>Wytrzymałość materiałów</t>
  </si>
  <si>
    <t>Metrologia</t>
  </si>
  <si>
    <t>Komputerowo wspomagane projektowanie</t>
  </si>
  <si>
    <t>Mikro- i makroekonomia</t>
  </si>
  <si>
    <t>Podstawy zarządzania i marketingu</t>
  </si>
  <si>
    <t>Elementy rachunkowości finansowej i zarządczej</t>
  </si>
  <si>
    <t>Podstawy logistyki i zarządzanie łańcuchem dostaw</t>
  </si>
  <si>
    <t>Prawo gospodarcze i własności intelektualnej</t>
  </si>
  <si>
    <t>Organizacja systemów produkcyjnych</t>
  </si>
  <si>
    <t>Systemy wspomagania decyzji</t>
  </si>
  <si>
    <t>Etyka zawodowa</t>
  </si>
  <si>
    <t>Zarządzanie strategiczne</t>
  </si>
  <si>
    <t>Zintegrowane systemy zarządzania</t>
  </si>
  <si>
    <t>Zarządzanie projektami i innowacjami</t>
  </si>
  <si>
    <t>Eksploatacja maszyn i urządzeń</t>
  </si>
  <si>
    <t>Inżynieria transportu i magazynowania</t>
  </si>
  <si>
    <t>Prognozowanie i symulacja w przedsiębiorstwie</t>
  </si>
  <si>
    <t>D1.</t>
  </si>
  <si>
    <t>D2.</t>
  </si>
  <si>
    <t>Środki transportu wewnętrznego i drogowego</t>
  </si>
  <si>
    <t>Organizacja procesów transportowych</t>
  </si>
  <si>
    <t>Metody optymalizacji produkcji i logistyki</t>
  </si>
  <si>
    <t>Projektowanie systemów produkcyjnych</t>
  </si>
  <si>
    <t>Projektowanie systemów transportu i spedycji</t>
  </si>
  <si>
    <t>Kształtowanie kosztów logistycznych</t>
  </si>
  <si>
    <t>Zarządzanie jakością i normalizacja w transporcie i logistyce</t>
  </si>
  <si>
    <t>Suma - ścieżka dla inżynierów (3 semestry)</t>
  </si>
  <si>
    <t>Suma - ścieżka dla licencjatów (4 semestry)</t>
  </si>
  <si>
    <t xml:space="preserve"> </t>
  </si>
  <si>
    <t>E1</t>
  </si>
  <si>
    <t>E2</t>
  </si>
  <si>
    <t>E3</t>
  </si>
  <si>
    <t>E4</t>
  </si>
  <si>
    <t>Zo/3</t>
  </si>
  <si>
    <t>Zo/2</t>
  </si>
  <si>
    <t>Zo/1</t>
  </si>
  <si>
    <t>Zo/4</t>
  </si>
  <si>
    <t xml:space="preserve">  * moduł, przedmiot lub forma zajęć do wyboru</t>
  </si>
  <si>
    <t>Technology Transfer &amp; Knowledge Management</t>
  </si>
  <si>
    <t xml:space="preserve">Forma zaliczenia (Zo/E) 
</t>
  </si>
  <si>
    <t>Kontakt z nauczycielem, w tym:</t>
  </si>
  <si>
    <t>zajęcia praktyczne (zp) obejmujące</t>
  </si>
  <si>
    <t>ćwiczenia</t>
  </si>
  <si>
    <t>zajęcia terenowe i obozy</t>
  </si>
  <si>
    <t>sem I (lic i inż.)</t>
  </si>
  <si>
    <t>sem II (lic i inż.)</t>
  </si>
  <si>
    <t>sem III (lic i inż.)</t>
  </si>
  <si>
    <t>sem IV (lic)</t>
  </si>
  <si>
    <t>F1.</t>
  </si>
  <si>
    <t>F2.</t>
  </si>
  <si>
    <t>Zo/1,2</t>
  </si>
  <si>
    <t>E1.</t>
  </si>
  <si>
    <t>E2.</t>
  </si>
  <si>
    <t>SEMINARIUM DYPLOMOWE* - ścieżka dla licencjatów</t>
  </si>
  <si>
    <t>SEMINARIUM DYPLOMOWE* - ścieżka dla inżynierów</t>
  </si>
  <si>
    <t>D3.</t>
  </si>
  <si>
    <t>Logistyka i gospodarka materiałowa</t>
  </si>
  <si>
    <t>Narzędzia wspomagające zarządzanie jakością</t>
  </si>
  <si>
    <t>Ofertowanie i sterowanie produkcją</t>
  </si>
  <si>
    <t>Koncepcja zarządzania jakością</t>
  </si>
  <si>
    <t>Projektowanie przepływu materiałów</t>
  </si>
  <si>
    <t>Matryca efektów kształcenia zorientowana obszarowo dla kierunku Zarządzanie i inżynieria produkcji</t>
  </si>
  <si>
    <t>K_W01</t>
  </si>
  <si>
    <t>K_W02</t>
  </si>
  <si>
    <t>K_W03</t>
  </si>
  <si>
    <t>K_W04</t>
  </si>
  <si>
    <t>K_W05</t>
  </si>
  <si>
    <t>K_W06</t>
  </si>
  <si>
    <t>K_W07</t>
  </si>
  <si>
    <t>K_W08</t>
  </si>
  <si>
    <t>K_W09</t>
  </si>
  <si>
    <t>K_U01</t>
  </si>
  <si>
    <t>K_U02</t>
  </si>
  <si>
    <t>K_U03</t>
  </si>
  <si>
    <t>K_U04</t>
  </si>
  <si>
    <t>K_U05</t>
  </si>
  <si>
    <t>K_U06</t>
  </si>
  <si>
    <t>K_U07</t>
  </si>
  <si>
    <t>K_U08</t>
  </si>
  <si>
    <t>K_U09</t>
  </si>
  <si>
    <t>K_U10</t>
  </si>
  <si>
    <t>K_U11</t>
  </si>
  <si>
    <t>K_U12</t>
  </si>
  <si>
    <t>K_U13</t>
  </si>
  <si>
    <t>K_U14</t>
  </si>
  <si>
    <t>K_K01</t>
  </si>
  <si>
    <t>K_K02</t>
  </si>
  <si>
    <t>K_K03</t>
  </si>
  <si>
    <t>K_K04</t>
  </si>
  <si>
    <t>K_K05</t>
  </si>
  <si>
    <t>K_K06</t>
  </si>
  <si>
    <t>Suma</t>
  </si>
  <si>
    <t xml:space="preserve">A. </t>
  </si>
  <si>
    <t>Język angielski / język niemiecki</t>
  </si>
  <si>
    <t>E.</t>
  </si>
  <si>
    <t>SEMINARIUM DYPLOMOWE</t>
  </si>
  <si>
    <t>Seminarium dyplomowe</t>
  </si>
  <si>
    <t>F.</t>
  </si>
  <si>
    <t>PRAKTYKI</t>
  </si>
  <si>
    <t>Praktyki zawodowe</t>
  </si>
  <si>
    <t>Efekt kształcenia</t>
  </si>
  <si>
    <t>W</t>
  </si>
  <si>
    <t>U</t>
  </si>
  <si>
    <t>K</t>
  </si>
  <si>
    <t>zajęcia kształtujące umiejętności praktyczne</t>
  </si>
  <si>
    <t>Prognozowanie i symulacje w przedsiębiorstwie</t>
  </si>
  <si>
    <t>zajęcia z bezpośrednim udziałem</t>
  </si>
  <si>
    <t>zajęcia z dziedziny nauk hum. lub społ.</t>
  </si>
  <si>
    <t>P7S_WG</t>
  </si>
  <si>
    <t>P7S_WG P7S_WK</t>
  </si>
  <si>
    <t>P7S_WK</t>
  </si>
  <si>
    <t>P7S_UW</t>
  </si>
  <si>
    <t>P7S_UK</t>
  </si>
  <si>
    <t>P7S_UO</t>
  </si>
  <si>
    <t>P7S_UU</t>
  </si>
  <si>
    <t>P7S_KK</t>
  </si>
  <si>
    <t>P7S_KO, P7S_KR</t>
  </si>
  <si>
    <t>P7S_KR</t>
  </si>
  <si>
    <t xml:space="preserve"> P7S_KO</t>
  </si>
  <si>
    <t>K_U15</t>
  </si>
  <si>
    <t>K_U16</t>
  </si>
  <si>
    <t>DK</t>
  </si>
  <si>
    <r>
      <rPr>
        <sz val="32"/>
        <rFont val="Verdana"/>
        <family val="2"/>
        <charset val="238"/>
      </rPr>
      <t>Przedmioty dla</t>
    </r>
    <r>
      <rPr>
        <b/>
        <sz val="32"/>
        <rFont val="Verdana"/>
        <family val="2"/>
        <charset val="238"/>
      </rPr>
      <t xml:space="preserve"> licencjatów</t>
    </r>
  </si>
  <si>
    <r>
      <rPr>
        <sz val="32"/>
        <color indexed="8"/>
        <rFont val="Verdana"/>
        <family val="2"/>
        <charset val="238"/>
      </rPr>
      <t xml:space="preserve">Przedmioty </t>
    </r>
    <r>
      <rPr>
        <b/>
        <sz val="32"/>
        <color indexed="8"/>
        <rFont val="Verdana"/>
        <family val="2"/>
      </rPr>
      <t>dla inżynierów</t>
    </r>
  </si>
  <si>
    <r>
      <rPr>
        <sz val="32"/>
        <rFont val="Verdana"/>
        <family val="2"/>
        <charset val="238"/>
      </rPr>
      <t xml:space="preserve">Przedmioty </t>
    </r>
    <r>
      <rPr>
        <b/>
        <sz val="32"/>
        <rFont val="Verdana"/>
        <family val="2"/>
        <charset val="238"/>
      </rPr>
      <t>dla licencjatów</t>
    </r>
  </si>
  <si>
    <t>laboratoria</t>
  </si>
  <si>
    <t>warsztaty</t>
  </si>
  <si>
    <t>seminaria</t>
  </si>
  <si>
    <t>projekty</t>
  </si>
  <si>
    <t>Audyty i certyfikacje OZE</t>
  </si>
  <si>
    <t>Magazynowanie energii</t>
  </si>
  <si>
    <t>Uwarunkowania środowiskowe inwestycji w odnawialne źródła energii</t>
  </si>
  <si>
    <t>Źródła i rynek energii odnawialnej w Polsce i Unii Europejskiej</t>
  </si>
  <si>
    <t>Pasywne i energooszczędne budownictwo</t>
  </si>
  <si>
    <t>Systemy energetyki odnawialnej</t>
  </si>
  <si>
    <t>Zarządzanie procesami produkcyjnymi</t>
  </si>
  <si>
    <t>Logistyka w energetyce</t>
  </si>
  <si>
    <t>MODUŁ WYBIERALNY: Transport i logistyka produkcji (TLP)</t>
  </si>
  <si>
    <t>MODUŁ WYBIERALNY: Zarządzanie projektami oze (ZPOZE)</t>
  </si>
  <si>
    <t>MODUŁ WYBIERALNY: PRZYGOTOWANIE I ORGANIZACJA PRODUKCJI (POP)</t>
  </si>
  <si>
    <t>Suma ścieżki dla inżynierów (bez modułu wybieralnego)</t>
  </si>
  <si>
    <t>Suma ścieżki dla licencjatów (bez modułu wybieralnego)</t>
  </si>
  <si>
    <t>Suma (wyłącznie) dla modułu wybieralnego TLP</t>
  </si>
  <si>
    <t>Suma (wyłącznie) dla modułu wybieralnego ZIT</t>
  </si>
  <si>
    <t>Suma (wyłącznie) dla modułu wybieralnego POP</t>
  </si>
  <si>
    <t>MODUŁ WYBIERALNY: Transport i logistyka produkcji*</t>
  </si>
  <si>
    <t>MODUŁ WYBIERALNY: Zarządzanie projektami OZE*</t>
  </si>
  <si>
    <t>MODUŁ WYBIERALNY: Przygotowanie i organizacja produkcji*</t>
  </si>
  <si>
    <t>Przedmioty wspólne dla inżynierów oraz licencjatów</t>
  </si>
  <si>
    <t xml:space="preserve">PRAKTYKI*  - ścieżka dla licencjatów </t>
  </si>
  <si>
    <r>
      <t>PRAKTYKI*  - ścieżka dla inżynierów</t>
    </r>
    <r>
      <rPr>
        <b/>
        <vertAlign val="superscript"/>
        <sz val="22"/>
        <color theme="1"/>
        <rFont val="Verdana"/>
        <family val="2"/>
      </rPr>
      <t xml:space="preserve"> </t>
    </r>
  </si>
  <si>
    <t>Język angielski</t>
  </si>
  <si>
    <t xml:space="preserve">PRAKTYKA ZAWODOWA*  - ścieżka dla licencjatów </t>
  </si>
  <si>
    <t xml:space="preserve">PRAKTYKA ZAWODOWA*  - ścieżka dla inżynierów </t>
  </si>
  <si>
    <t>Praca własna studenta i e-learning (pw i @)</t>
  </si>
  <si>
    <t>pw i @</t>
  </si>
  <si>
    <t>konsultacje (k)</t>
  </si>
  <si>
    <t>k</t>
  </si>
  <si>
    <r>
      <t>3.1. Plan studiów</t>
    </r>
    <r>
      <rPr>
        <b/>
        <u/>
        <sz val="36"/>
        <color indexed="8"/>
        <rFont val="Verdana"/>
        <family val="2"/>
        <charset val="238"/>
      </rPr>
      <t xml:space="preserve"> stacjonarnych</t>
    </r>
    <r>
      <rPr>
        <b/>
        <sz val="36"/>
        <color indexed="8"/>
        <rFont val="Verdana"/>
        <family val="2"/>
      </rPr>
      <t xml:space="preserve"> II stopnia: Zarządzanie i inżynieria produkcji (2026-2028)</t>
    </r>
  </si>
  <si>
    <r>
      <t xml:space="preserve">3.2. Plan studiów </t>
    </r>
    <r>
      <rPr>
        <b/>
        <u/>
        <sz val="36"/>
        <color indexed="8"/>
        <rFont val="Verdana"/>
        <family val="2"/>
        <charset val="238"/>
      </rPr>
      <t>niestacjonarnych</t>
    </r>
    <r>
      <rPr>
        <b/>
        <sz val="36"/>
        <color indexed="8"/>
        <rFont val="Verdana"/>
        <family val="2"/>
      </rPr>
      <t xml:space="preserve"> II stopnia: Zarządzanie i inżynieria produkcji (2026-2028)</t>
    </r>
  </si>
  <si>
    <t>Podstawy Lean Manufacturing</t>
  </si>
  <si>
    <t>Źródła marnotrawstwa w procesach produkcyjnych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</si>
</sst>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[Red]&quot;-&quot;#,##0.00"/>
    <numFmt numFmtId="165" formatCode="0.0"/>
  </numFmts>
  <fonts count="68" x14ac:knownFonts="1">
    <font>
      <sz val="10"/>
      <name val="Arial CE"/>
      <charset val="238"/>
    </font>
    <font>
      <sz val="10"/>
      <name val="Arial CE"/>
      <charset val="238"/>
    </font>
    <font>
      <sz val="36"/>
      <name val="Verdana"/>
      <family val="2"/>
      <charset val="238"/>
    </font>
    <font>
      <b/>
      <sz val="32"/>
      <name val="Verdana"/>
      <family val="2"/>
      <charset val="238"/>
    </font>
    <font>
      <b/>
      <sz val="22"/>
      <name val="Verdana"/>
      <family val="2"/>
      <charset val="238"/>
    </font>
    <font>
      <sz val="28"/>
      <name val="Arial Narrow"/>
      <family val="2"/>
      <charset val="238"/>
    </font>
    <font>
      <b/>
      <sz val="28"/>
      <name val="Verdana"/>
      <family val="2"/>
    </font>
    <font>
      <b/>
      <sz val="20"/>
      <name val="Verdana"/>
      <family val="2"/>
    </font>
    <font>
      <b/>
      <sz val="26"/>
      <name val="Verdana"/>
      <family val="2"/>
    </font>
    <font>
      <sz val="28"/>
      <name val="Verdana"/>
      <family val="2"/>
    </font>
    <font>
      <b/>
      <sz val="22"/>
      <name val="Verdana"/>
      <family val="2"/>
    </font>
    <font>
      <b/>
      <sz val="28"/>
      <name val="Verdana"/>
      <family val="2"/>
      <charset val="238"/>
    </font>
    <font>
      <sz val="22"/>
      <name val="Verdana"/>
      <family val="2"/>
    </font>
    <font>
      <b/>
      <sz val="36"/>
      <name val="Arial Narrow"/>
      <family val="2"/>
      <charset val="238"/>
    </font>
    <font>
      <sz val="12"/>
      <name val="Arial Narrow"/>
      <family val="2"/>
      <charset val="238"/>
    </font>
    <font>
      <sz val="10"/>
      <name val="Arial Narrow"/>
      <family val="2"/>
      <charset val="238"/>
    </font>
    <font>
      <b/>
      <sz val="28"/>
      <name val="Arial Narrow"/>
      <family val="2"/>
      <charset val="238"/>
    </font>
    <font>
      <b/>
      <sz val="18"/>
      <name val="Arial Narrow"/>
      <family val="2"/>
      <charset val="238"/>
    </font>
    <font>
      <sz val="18"/>
      <name val="Arial Narrow"/>
      <family val="2"/>
      <charset val="238"/>
    </font>
    <font>
      <b/>
      <sz val="10"/>
      <name val="Verdana"/>
      <family val="2"/>
    </font>
    <font>
      <u/>
      <sz val="7.5"/>
      <name val="Verdana"/>
      <family val="2"/>
    </font>
    <font>
      <sz val="7.5"/>
      <name val="Verdana"/>
      <family val="2"/>
    </font>
    <font>
      <b/>
      <sz val="7.5"/>
      <name val="Verdana"/>
      <family val="2"/>
    </font>
    <font>
      <b/>
      <u/>
      <sz val="7.5"/>
      <name val="Verdana"/>
      <family val="2"/>
    </font>
    <font>
      <b/>
      <sz val="6"/>
      <name val="Verdana"/>
      <family val="2"/>
    </font>
    <font>
      <sz val="6"/>
      <name val="Verdana"/>
      <family val="2"/>
    </font>
    <font>
      <sz val="20"/>
      <name val="Verdana"/>
      <family val="2"/>
      <charset val="238"/>
    </font>
    <font>
      <b/>
      <sz val="36"/>
      <color indexed="8"/>
      <name val="Verdana"/>
      <family val="2"/>
    </font>
    <font>
      <b/>
      <sz val="32"/>
      <color indexed="8"/>
      <name val="Verdana"/>
      <family val="2"/>
    </font>
    <font>
      <sz val="8"/>
      <name val="Verdana"/>
      <family val="2"/>
      <charset val="238"/>
    </font>
    <font>
      <b/>
      <u/>
      <sz val="36"/>
      <color indexed="8"/>
      <name val="Verdana"/>
      <family val="2"/>
      <charset val="238"/>
    </font>
    <font>
      <sz val="32"/>
      <name val="Verdana"/>
      <family val="2"/>
      <charset val="238"/>
    </font>
    <font>
      <sz val="32"/>
      <color indexed="8"/>
      <name val="Verdana"/>
      <family val="2"/>
      <charset val="238"/>
    </font>
    <font>
      <sz val="12"/>
      <color theme="1"/>
      <name val="Arial Narrow"/>
      <family val="2"/>
      <charset val="238"/>
    </font>
    <font>
      <b/>
      <sz val="36"/>
      <color theme="1"/>
      <name val="Verdana"/>
      <family val="2"/>
    </font>
    <font>
      <sz val="28"/>
      <color theme="1"/>
      <name val="Arial Narrow"/>
      <family val="2"/>
      <charset val="238"/>
    </font>
    <font>
      <b/>
      <sz val="28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sz val="18"/>
      <color theme="1"/>
      <name val="Arial Narrow"/>
      <family val="2"/>
      <charset val="238"/>
    </font>
    <font>
      <b/>
      <sz val="18"/>
      <color theme="1"/>
      <name val="Times New Roman"/>
      <family val="1"/>
    </font>
    <font>
      <sz val="14"/>
      <color theme="1"/>
      <name val="Arial CE"/>
      <charset val="238"/>
    </font>
    <font>
      <sz val="14"/>
      <color theme="1"/>
      <name val="Verdana"/>
      <family val="2"/>
    </font>
    <font>
      <sz val="10"/>
      <color theme="1"/>
      <name val="Arial Narrow"/>
      <family val="2"/>
      <charset val="238"/>
    </font>
    <font>
      <b/>
      <sz val="32"/>
      <color theme="1"/>
      <name val="Verdana"/>
      <family val="2"/>
    </font>
    <font>
      <b/>
      <sz val="32"/>
      <color theme="1"/>
      <name val="Verdana"/>
      <family val="2"/>
      <charset val="238"/>
    </font>
    <font>
      <b/>
      <sz val="32"/>
      <color theme="1"/>
      <name val="Arial Narrow"/>
      <family val="2"/>
      <charset val="238"/>
    </font>
    <font>
      <b/>
      <sz val="28"/>
      <color theme="1"/>
      <name val="Arial CE"/>
      <charset val="238"/>
    </font>
    <font>
      <b/>
      <sz val="22"/>
      <color theme="1"/>
      <name val="Verdana"/>
      <family val="2"/>
    </font>
    <font>
      <b/>
      <sz val="26"/>
      <color theme="1"/>
      <name val="Verdana"/>
      <family val="2"/>
      <charset val="238"/>
    </font>
    <font>
      <sz val="26"/>
      <color theme="1"/>
      <name val="Verdana"/>
      <family val="2"/>
      <charset val="238"/>
    </font>
    <font>
      <sz val="26"/>
      <color theme="1"/>
      <name val="Arial CE"/>
      <family val="2"/>
      <charset val="238"/>
    </font>
    <font>
      <sz val="20"/>
      <color theme="1"/>
      <name val="Verdana"/>
      <family val="2"/>
    </font>
    <font>
      <sz val="22"/>
      <color theme="1"/>
      <name val="Verdana"/>
      <family val="2"/>
    </font>
    <font>
      <sz val="10"/>
      <color theme="1"/>
      <name val="Arial CE"/>
      <charset val="238"/>
    </font>
    <font>
      <b/>
      <sz val="20"/>
      <color theme="1"/>
      <name val="Verdana"/>
      <family val="2"/>
    </font>
    <font>
      <sz val="6"/>
      <color theme="1"/>
      <name val="Verdana"/>
      <family val="2"/>
    </font>
    <font>
      <sz val="6"/>
      <name val="Verdana"/>
      <family val="2"/>
      <charset val="238"/>
    </font>
    <font>
      <sz val="6"/>
      <color theme="1"/>
      <name val="Verdana"/>
      <family val="2"/>
      <charset val="238"/>
    </font>
    <font>
      <b/>
      <sz val="36"/>
      <name val="Verdana"/>
      <family val="2"/>
      <charset val="238"/>
    </font>
    <font>
      <b/>
      <sz val="14"/>
      <color theme="1"/>
      <name val="Arial CE"/>
      <charset val="238"/>
    </font>
    <font>
      <b/>
      <sz val="14"/>
      <color theme="1"/>
      <name val="Verdana"/>
      <family val="2"/>
      <charset val="238"/>
    </font>
    <font>
      <b/>
      <sz val="24"/>
      <color theme="1"/>
      <name val="Verdana"/>
      <family val="2"/>
      <charset val="238"/>
    </font>
    <font>
      <b/>
      <sz val="24"/>
      <name val="Verdana"/>
      <family val="2"/>
      <charset val="238"/>
    </font>
    <font>
      <b/>
      <sz val="24"/>
      <color rgb="FFFF0000"/>
      <name val="Verdana"/>
      <family val="2"/>
      <charset val="238"/>
    </font>
    <font>
      <b/>
      <vertAlign val="superscript"/>
      <sz val="22"/>
      <color theme="1"/>
      <name val="Verdana"/>
      <family val="2"/>
    </font>
    <font>
      <b/>
      <sz val="28"/>
      <color theme="1"/>
      <name val="Verdana"/>
      <family val="2"/>
    </font>
    <font>
      <b/>
      <sz val="26"/>
      <color theme="1"/>
      <name val="Verdana"/>
      <family val="2"/>
    </font>
    <font>
      <b/>
      <sz val="26"/>
      <color rgb="FFFF0000"/>
      <name val="Verdana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6">
    <xf numFmtId="0" fontId="0" fillId="0" borderId="0" xfId="0"/>
    <xf numFmtId="0" fontId="33" fillId="0" borderId="0" xfId="0" applyFont="1" applyAlignment="1" applyProtection="1">
      <alignment vertical="center"/>
      <protection locked="0"/>
    </xf>
    <xf numFmtId="0" fontId="34" fillId="0" borderId="0" xfId="0" applyFont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35" fillId="0" borderId="0" xfId="0" applyFont="1" applyAlignment="1" applyProtection="1">
      <alignment vertical="center"/>
      <protection locked="0"/>
    </xf>
    <xf numFmtId="0" fontId="33" fillId="0" borderId="0" xfId="0" applyFont="1" applyProtection="1">
      <protection locked="0"/>
    </xf>
    <xf numFmtId="0" fontId="36" fillId="0" borderId="0" xfId="0" applyFont="1" applyAlignment="1" applyProtection="1">
      <alignment vertical="center"/>
      <protection locked="0"/>
    </xf>
    <xf numFmtId="0" fontId="37" fillId="0" borderId="0" xfId="0" applyFont="1" applyAlignment="1" applyProtection="1">
      <alignment vertical="center"/>
      <protection locked="0"/>
    </xf>
    <xf numFmtId="0" fontId="38" fillId="0" borderId="0" xfId="0" applyFont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0" fontId="39" fillId="0" borderId="0" xfId="0" applyFont="1" applyAlignment="1" applyProtection="1">
      <alignment vertical="center"/>
      <protection locked="0"/>
    </xf>
    <xf numFmtId="0" fontId="40" fillId="0" borderId="0" xfId="0" applyFont="1" applyAlignment="1" applyProtection="1">
      <alignment vertical="center"/>
      <protection locked="0"/>
    </xf>
    <xf numFmtId="0" fontId="41" fillId="0" borderId="0" xfId="0" applyFont="1" applyAlignment="1" applyProtection="1">
      <alignment vertical="center"/>
      <protection locked="0"/>
    </xf>
    <xf numFmtId="0" fontId="38" fillId="0" borderId="0" xfId="0" applyFont="1" applyAlignment="1" applyProtection="1">
      <alignment vertical="center"/>
      <protection locked="0"/>
    </xf>
    <xf numFmtId="0" fontId="42" fillId="0" borderId="0" xfId="0" applyFont="1" applyAlignment="1" applyProtection="1">
      <alignment vertical="center"/>
      <protection locked="0"/>
    </xf>
    <xf numFmtId="0" fontId="37" fillId="0" borderId="0" xfId="0" applyFont="1" applyProtection="1">
      <protection locked="0"/>
    </xf>
    <xf numFmtId="0" fontId="36" fillId="0" borderId="0" xfId="0" applyFont="1" applyProtection="1">
      <protection locked="0"/>
    </xf>
    <xf numFmtId="0" fontId="38" fillId="0" borderId="0" xfId="0" applyFont="1" applyProtection="1">
      <protection locked="0"/>
    </xf>
    <xf numFmtId="0" fontId="42" fillId="0" borderId="0" xfId="0" applyFont="1" applyProtection="1">
      <protection locked="0"/>
    </xf>
    <xf numFmtId="0" fontId="37" fillId="0" borderId="0" xfId="0" applyFont="1" applyAlignment="1" applyProtection="1">
      <alignment horizontal="center"/>
      <protection locked="0"/>
    </xf>
    <xf numFmtId="0" fontId="35" fillId="4" borderId="0" xfId="0" applyFont="1" applyFill="1" applyAlignment="1" applyProtection="1">
      <alignment vertical="center"/>
      <protection locked="0"/>
    </xf>
    <xf numFmtId="0" fontId="4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44" fillId="0" borderId="0" xfId="0" applyFont="1" applyAlignment="1" applyProtection="1">
      <alignment horizontal="left" vertical="center"/>
      <protection locked="0"/>
    </xf>
    <xf numFmtId="0" fontId="43" fillId="5" borderId="2" xfId="0" applyFont="1" applyFill="1" applyBorder="1" applyAlignment="1" applyProtection="1">
      <alignment horizontal="left" vertical="center"/>
      <protection locked="0"/>
    </xf>
    <xf numFmtId="0" fontId="45" fillId="0" borderId="0" xfId="0" applyFont="1" applyAlignment="1" applyProtection="1">
      <alignment vertical="center"/>
      <protection locked="0"/>
    </xf>
    <xf numFmtId="0" fontId="36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46" fillId="0" borderId="0" xfId="0" applyFont="1" applyAlignment="1" applyProtection="1">
      <alignment vertical="center"/>
      <protection locked="0"/>
    </xf>
    <xf numFmtId="3" fontId="46" fillId="0" borderId="0" xfId="0" applyNumberFormat="1" applyFont="1" applyAlignment="1" applyProtection="1">
      <alignment vertical="center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7" fillId="0" borderId="0" xfId="0" applyFont="1" applyProtection="1">
      <protection locked="0"/>
    </xf>
    <xf numFmtId="0" fontId="48" fillId="0" borderId="0" xfId="0" applyFont="1" applyProtection="1">
      <protection locked="0"/>
    </xf>
    <xf numFmtId="0" fontId="48" fillId="0" borderId="0" xfId="0" applyFont="1" applyAlignment="1" applyProtection="1">
      <alignment horizontal="center"/>
      <protection locked="0"/>
    </xf>
    <xf numFmtId="0" fontId="49" fillId="0" borderId="0" xfId="0" applyFont="1" applyProtection="1">
      <protection locked="0"/>
    </xf>
    <xf numFmtId="0" fontId="50" fillId="0" borderId="0" xfId="0" applyFont="1" applyAlignment="1" applyProtection="1">
      <alignment vertical="center"/>
      <protection locked="0"/>
    </xf>
    <xf numFmtId="3" fontId="48" fillId="0" borderId="0" xfId="0" applyNumberFormat="1" applyFont="1" applyProtection="1"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14" fillId="0" borderId="0" xfId="0" applyFo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15" fillId="0" borderId="0" xfId="0" applyFont="1" applyProtection="1">
      <protection locked="0"/>
    </xf>
    <xf numFmtId="0" fontId="17" fillId="0" borderId="0" xfId="0" applyFont="1" applyProtection="1">
      <protection locked="0"/>
    </xf>
    <xf numFmtId="0" fontId="17" fillId="0" borderId="0" xfId="0" applyFont="1" applyAlignment="1" applyProtection="1">
      <alignment horizontal="center"/>
      <protection locked="0"/>
    </xf>
    <xf numFmtId="0" fontId="16" fillId="0" borderId="0" xfId="0" applyFont="1" applyProtection="1">
      <protection locked="0"/>
    </xf>
    <xf numFmtId="0" fontId="18" fillId="0" borderId="0" xfId="0" applyFont="1" applyProtection="1">
      <protection locked="0"/>
    </xf>
    <xf numFmtId="0" fontId="19" fillId="0" borderId="0" xfId="0" applyFont="1" applyAlignment="1">
      <alignment horizontal="left" vertical="center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4" fillId="2" borderId="8" xfId="0" applyFont="1" applyFill="1" applyBorder="1" applyAlignment="1">
      <alignment horizontal="center" vertical="center" textRotation="90"/>
    </xf>
    <xf numFmtId="0" fontId="24" fillId="2" borderId="8" xfId="0" applyFont="1" applyFill="1" applyBorder="1" applyAlignment="1">
      <alignment horizontal="center" vertical="center"/>
    </xf>
    <xf numFmtId="0" fontId="24" fillId="2" borderId="8" xfId="0" applyFont="1" applyFill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9" borderId="8" xfId="0" applyFont="1" applyFill="1" applyBorder="1" applyAlignment="1">
      <alignment horizontal="center" vertical="center" wrapText="1"/>
    </xf>
    <xf numFmtId="0" fontId="24" fillId="3" borderId="8" xfId="0" applyFont="1" applyFill="1" applyBorder="1" applyAlignment="1">
      <alignment horizontal="center" vertical="center" wrapText="1"/>
    </xf>
    <xf numFmtId="0" fontId="25" fillId="9" borderId="8" xfId="0" applyFont="1" applyFill="1" applyBorder="1" applyAlignment="1">
      <alignment horizontal="center" vertical="center"/>
    </xf>
    <xf numFmtId="0" fontId="24" fillId="3" borderId="8" xfId="0" applyFont="1" applyFill="1" applyBorder="1" applyAlignment="1">
      <alignment horizontal="center" vertical="center"/>
    </xf>
    <xf numFmtId="0" fontId="24" fillId="2" borderId="23" xfId="0" applyFont="1" applyFill="1" applyBorder="1" applyAlignment="1">
      <alignment horizontal="center" vertical="center" wrapText="1"/>
    </xf>
    <xf numFmtId="0" fontId="25" fillId="0" borderId="8" xfId="0" applyFont="1" applyBorder="1" applyAlignment="1">
      <alignment vertical="center" wrapText="1"/>
    </xf>
    <xf numFmtId="0" fontId="24" fillId="10" borderId="8" xfId="0" applyFont="1" applyFill="1" applyBorder="1" applyAlignment="1">
      <alignment horizontal="center" vertical="center" wrapText="1"/>
    </xf>
    <xf numFmtId="0" fontId="51" fillId="0" borderId="3" xfId="0" applyFont="1" applyBorder="1" applyAlignment="1" applyProtection="1">
      <alignment horizontal="center" vertical="center"/>
      <protection locked="0"/>
    </xf>
    <xf numFmtId="0" fontId="52" fillId="0" borderId="8" xfId="0" applyFont="1" applyBorder="1" applyAlignment="1" applyProtection="1">
      <alignment vertical="center" wrapText="1"/>
      <protection locked="0"/>
    </xf>
    <xf numFmtId="0" fontId="52" fillId="0" borderId="4" xfId="0" applyFont="1" applyBorder="1" applyAlignment="1" applyProtection="1">
      <alignment horizontal="center" vertical="center" wrapText="1"/>
      <protection locked="0"/>
    </xf>
    <xf numFmtId="3" fontId="47" fillId="0" borderId="5" xfId="0" applyNumberFormat="1" applyFont="1" applyBorder="1" applyAlignment="1">
      <alignment horizontal="center" vertical="center"/>
    </xf>
    <xf numFmtId="3" fontId="52" fillId="0" borderId="5" xfId="0" applyNumberFormat="1" applyFont="1" applyBorder="1" applyAlignment="1">
      <alignment horizontal="center" vertical="center"/>
    </xf>
    <xf numFmtId="3" fontId="52" fillId="0" borderId="5" xfId="0" applyNumberFormat="1" applyFont="1" applyBorder="1" applyAlignment="1">
      <alignment horizontal="center" vertical="center" wrapText="1"/>
    </xf>
    <xf numFmtId="3" fontId="47" fillId="0" borderId="6" xfId="0" applyNumberFormat="1" applyFont="1" applyBorder="1" applyAlignment="1">
      <alignment horizontal="center" vertical="center"/>
    </xf>
    <xf numFmtId="3" fontId="52" fillId="0" borderId="8" xfId="0" applyNumberFormat="1" applyFont="1" applyBorder="1" applyAlignment="1" applyProtection="1">
      <alignment horizontal="center" vertical="center"/>
      <protection locked="0"/>
    </xf>
    <xf numFmtId="3" fontId="52" fillId="0" borderId="9" xfId="0" applyNumberFormat="1" applyFont="1" applyBorder="1" applyAlignment="1" applyProtection="1">
      <alignment horizontal="center" vertical="center"/>
      <protection locked="0"/>
    </xf>
    <xf numFmtId="0" fontId="52" fillId="0" borderId="3" xfId="0" applyFont="1" applyBorder="1" applyAlignment="1" applyProtection="1">
      <alignment horizontal="center" vertical="center"/>
      <protection locked="0"/>
    </xf>
    <xf numFmtId="0" fontId="52" fillId="0" borderId="8" xfId="0" applyFont="1" applyBorder="1" applyAlignment="1" applyProtection="1">
      <alignment horizontal="center" vertical="center"/>
      <protection locked="0"/>
    </xf>
    <xf numFmtId="0" fontId="52" fillId="0" borderId="4" xfId="0" applyFont="1" applyBorder="1" applyAlignment="1" applyProtection="1">
      <alignment horizontal="center" vertical="center"/>
      <protection locked="0"/>
    </xf>
    <xf numFmtId="3" fontId="52" fillId="0" borderId="23" xfId="0" applyNumberFormat="1" applyFont="1" applyBorder="1" applyAlignment="1" applyProtection="1">
      <alignment horizontal="center" vertical="center"/>
      <protection locked="0"/>
    </xf>
    <xf numFmtId="3" fontId="52" fillId="0" borderId="24" xfId="0" applyNumberFormat="1" applyFont="1" applyBorder="1" applyAlignment="1" applyProtection="1">
      <alignment horizontal="center" vertical="center"/>
      <protection locked="0"/>
    </xf>
    <xf numFmtId="0" fontId="11" fillId="11" borderId="22" xfId="0" applyFont="1" applyFill="1" applyBorder="1" applyAlignment="1" applyProtection="1">
      <alignment horizontal="center" vertical="center"/>
      <protection locked="0"/>
    </xf>
    <xf numFmtId="0" fontId="11" fillId="11" borderId="23" xfId="0" applyFont="1" applyFill="1" applyBorder="1" applyAlignment="1" applyProtection="1">
      <alignment horizontal="center" vertical="center" wrapText="1"/>
      <protection locked="0"/>
    </xf>
    <xf numFmtId="0" fontId="11" fillId="11" borderId="23" xfId="0" applyFont="1" applyFill="1" applyBorder="1" applyAlignment="1" applyProtection="1">
      <alignment horizontal="center" vertical="center"/>
      <protection locked="0"/>
    </xf>
    <xf numFmtId="0" fontId="11" fillId="11" borderId="20" xfId="0" applyFont="1" applyFill="1" applyBorder="1" applyAlignment="1" applyProtection="1">
      <alignment horizontal="center" vertical="center"/>
      <protection locked="0"/>
    </xf>
    <xf numFmtId="3" fontId="52" fillId="0" borderId="17" xfId="0" applyNumberFormat="1" applyFont="1" applyBorder="1" applyAlignment="1">
      <alignment horizontal="center" vertical="center" wrapText="1"/>
    </xf>
    <xf numFmtId="3" fontId="47" fillId="8" borderId="52" xfId="0" applyNumberFormat="1" applyFont="1" applyFill="1" applyBorder="1" applyAlignment="1">
      <alignment horizontal="center" vertical="center"/>
    </xf>
    <xf numFmtId="3" fontId="52" fillId="0" borderId="53" xfId="0" applyNumberFormat="1" applyFont="1" applyBorder="1" applyAlignment="1">
      <alignment horizontal="center" vertical="center" wrapText="1"/>
    </xf>
    <xf numFmtId="3" fontId="47" fillId="0" borderId="52" xfId="0" applyNumberFormat="1" applyFont="1" applyBorder="1" applyAlignment="1">
      <alignment horizontal="center" vertical="center"/>
    </xf>
    <xf numFmtId="3" fontId="52" fillId="0" borderId="16" xfId="0" applyNumberFormat="1" applyFont="1" applyBorder="1" applyAlignment="1">
      <alignment horizontal="center" vertical="center" wrapText="1"/>
    </xf>
    <xf numFmtId="3" fontId="52" fillId="0" borderId="52" xfId="0" applyNumberFormat="1" applyFont="1" applyBorder="1" applyAlignment="1">
      <alignment horizontal="center" vertical="center"/>
    </xf>
    <xf numFmtId="0" fontId="43" fillId="12" borderId="58" xfId="0" applyFont="1" applyFill="1" applyBorder="1" applyAlignment="1" applyProtection="1">
      <alignment horizontal="left" vertical="center"/>
      <protection locked="0"/>
    </xf>
    <xf numFmtId="0" fontId="29" fillId="0" borderId="1" xfId="0" applyFont="1" applyBorder="1" applyAlignment="1" applyProtection="1">
      <alignment vertical="center"/>
      <protection locked="0"/>
    </xf>
    <xf numFmtId="0" fontId="49" fillId="0" borderId="0" xfId="0" applyFont="1" applyAlignment="1" applyProtection="1">
      <alignment horizontal="left" vertical="center"/>
      <protection locked="0"/>
    </xf>
    <xf numFmtId="3" fontId="52" fillId="8" borderId="5" xfId="0" applyNumberFormat="1" applyFont="1" applyFill="1" applyBorder="1" applyAlignment="1">
      <alignment horizontal="center" vertical="center" wrapText="1"/>
    </xf>
    <xf numFmtId="3" fontId="52" fillId="0" borderId="5" xfId="0" applyNumberFormat="1" applyFont="1" applyBorder="1" applyAlignment="1" applyProtection="1">
      <alignment horizontal="center" vertical="center"/>
      <protection locked="0"/>
    </xf>
    <xf numFmtId="3" fontId="52" fillId="0" borderId="6" xfId="0" applyNumberFormat="1" applyFont="1" applyBorder="1" applyAlignment="1" applyProtection="1">
      <alignment horizontal="center" vertical="center"/>
      <protection locked="0"/>
    </xf>
    <xf numFmtId="0" fontId="52" fillId="0" borderId="23" xfId="0" applyFont="1" applyBorder="1" applyAlignment="1" applyProtection="1">
      <alignment vertical="center" wrapText="1"/>
      <protection locked="0"/>
    </xf>
    <xf numFmtId="0" fontId="52" fillId="0" borderId="21" xfId="0" applyFont="1" applyBorder="1" applyAlignment="1" applyProtection="1">
      <alignment horizontal="center" vertical="center" wrapText="1"/>
      <protection locked="0"/>
    </xf>
    <xf numFmtId="0" fontId="52" fillId="0" borderId="20" xfId="0" applyFont="1" applyBorder="1" applyAlignment="1" applyProtection="1">
      <alignment horizontal="center" vertical="center"/>
      <protection locked="0"/>
    </xf>
    <xf numFmtId="0" fontId="52" fillId="0" borderId="23" xfId="0" applyFont="1" applyBorder="1" applyAlignment="1" applyProtection="1">
      <alignment horizontal="center" vertical="center"/>
      <protection locked="0"/>
    </xf>
    <xf numFmtId="0" fontId="52" fillId="0" borderId="21" xfId="0" applyFont="1" applyBorder="1" applyAlignment="1" applyProtection="1">
      <alignment horizontal="center" vertical="center"/>
      <protection locked="0"/>
    </xf>
    <xf numFmtId="3" fontId="52" fillId="0" borderId="23" xfId="0" applyNumberFormat="1" applyFont="1" applyBorder="1" applyAlignment="1">
      <alignment horizontal="center" vertical="center"/>
    </xf>
    <xf numFmtId="0" fontId="47" fillId="6" borderId="12" xfId="0" applyFont="1" applyFill="1" applyBorder="1" applyAlignment="1" applyProtection="1">
      <alignment horizontal="left" vertical="center"/>
      <protection locked="0"/>
    </xf>
    <xf numFmtId="0" fontId="47" fillId="6" borderId="11" xfId="0" applyFont="1" applyFill="1" applyBorder="1" applyAlignment="1" applyProtection="1">
      <alignment horizontal="center" vertical="center"/>
      <protection locked="0"/>
    </xf>
    <xf numFmtId="3" fontId="47" fillId="6" borderId="50" xfId="0" applyNumberFormat="1" applyFont="1" applyFill="1" applyBorder="1" applyAlignment="1">
      <alignment horizontal="center" vertical="center"/>
    </xf>
    <xf numFmtId="0" fontId="47" fillId="6" borderId="12" xfId="0" applyFont="1" applyFill="1" applyBorder="1" applyAlignment="1">
      <alignment horizontal="center" vertical="center"/>
    </xf>
    <xf numFmtId="0" fontId="47" fillId="6" borderId="51" xfId="0" applyFont="1" applyFill="1" applyBorder="1" applyAlignment="1">
      <alignment horizontal="center" vertical="center"/>
    </xf>
    <xf numFmtId="0" fontId="47" fillId="6" borderId="14" xfId="0" applyFont="1" applyFill="1" applyBorder="1" applyAlignment="1">
      <alignment horizontal="center" vertical="center"/>
    </xf>
    <xf numFmtId="0" fontId="47" fillId="6" borderId="11" xfId="0" applyFont="1" applyFill="1" applyBorder="1" applyAlignment="1">
      <alignment horizontal="center" vertical="center"/>
    </xf>
    <xf numFmtId="0" fontId="47" fillId="6" borderId="50" xfId="0" applyFont="1" applyFill="1" applyBorder="1" applyAlignment="1">
      <alignment horizontal="center" vertical="center"/>
    </xf>
    <xf numFmtId="0" fontId="47" fillId="6" borderId="13" xfId="0" applyFont="1" applyFill="1" applyBorder="1" applyAlignment="1">
      <alignment horizontal="center" vertical="center"/>
    </xf>
    <xf numFmtId="3" fontId="47" fillId="6" borderId="14" xfId="0" applyNumberFormat="1" applyFont="1" applyFill="1" applyBorder="1" applyAlignment="1">
      <alignment horizontal="center" vertical="center"/>
    </xf>
    <xf numFmtId="0" fontId="47" fillId="6" borderId="10" xfId="0" applyFont="1" applyFill="1" applyBorder="1" applyAlignment="1">
      <alignment horizontal="center" vertical="center"/>
    </xf>
    <xf numFmtId="0" fontId="52" fillId="0" borderId="5" xfId="0" applyFont="1" applyBorder="1" applyAlignment="1" applyProtection="1">
      <alignment vertical="center" wrapText="1"/>
      <protection locked="0"/>
    </xf>
    <xf numFmtId="0" fontId="52" fillId="0" borderId="16" xfId="0" applyFont="1" applyBorder="1" applyAlignment="1" applyProtection="1">
      <alignment horizontal="center" vertical="center" wrapText="1"/>
      <protection locked="0"/>
    </xf>
    <xf numFmtId="0" fontId="52" fillId="0" borderId="15" xfId="0" applyFont="1" applyBorder="1" applyAlignment="1" applyProtection="1">
      <alignment horizontal="center" vertical="center"/>
      <protection locked="0"/>
    </xf>
    <xf numFmtId="0" fontId="52" fillId="0" borderId="5" xfId="0" applyFont="1" applyBorder="1" applyAlignment="1" applyProtection="1">
      <alignment horizontal="center" vertical="center"/>
      <protection locked="0"/>
    </xf>
    <xf numFmtId="0" fontId="52" fillId="0" borderId="16" xfId="0" applyFont="1" applyBorder="1" applyAlignment="1" applyProtection="1">
      <alignment horizontal="center" vertical="center"/>
      <protection locked="0"/>
    </xf>
    <xf numFmtId="3" fontId="52" fillId="0" borderId="34" xfId="0" applyNumberFormat="1" applyFont="1" applyBorder="1" applyAlignment="1">
      <alignment horizontal="center" vertical="center"/>
    </xf>
    <xf numFmtId="3" fontId="52" fillId="0" borderId="34" xfId="0" applyNumberFormat="1" applyFont="1" applyBorder="1" applyAlignment="1" applyProtection="1">
      <alignment horizontal="center" vertical="center"/>
      <protection locked="0"/>
    </xf>
    <xf numFmtId="3" fontId="52" fillId="0" borderId="35" xfId="0" applyNumberFormat="1" applyFont="1" applyBorder="1" applyAlignment="1" applyProtection="1">
      <alignment horizontal="center" vertical="center"/>
      <protection locked="0"/>
    </xf>
    <xf numFmtId="0" fontId="47" fillId="7" borderId="12" xfId="0" applyFont="1" applyFill="1" applyBorder="1" applyAlignment="1" applyProtection="1">
      <alignment horizontal="left" vertical="center" wrapText="1"/>
      <protection locked="0"/>
    </xf>
    <xf numFmtId="0" fontId="47" fillId="7" borderId="11" xfId="0" applyFont="1" applyFill="1" applyBorder="1" applyAlignment="1" applyProtection="1">
      <alignment horizontal="center" vertical="center"/>
      <protection locked="0"/>
    </xf>
    <xf numFmtId="3" fontId="47" fillId="7" borderId="50" xfId="0" applyNumberFormat="1" applyFont="1" applyFill="1" applyBorder="1" applyAlignment="1">
      <alignment horizontal="center" vertical="center"/>
    </xf>
    <xf numFmtId="0" fontId="47" fillId="7" borderId="12" xfId="0" applyFont="1" applyFill="1" applyBorder="1" applyAlignment="1">
      <alignment horizontal="center" vertical="center"/>
    </xf>
    <xf numFmtId="0" fontId="47" fillId="7" borderId="51" xfId="0" applyFont="1" applyFill="1" applyBorder="1" applyAlignment="1">
      <alignment horizontal="center" vertical="center"/>
    </xf>
    <xf numFmtId="0" fontId="47" fillId="7" borderId="14" xfId="0" applyFont="1" applyFill="1" applyBorder="1" applyAlignment="1">
      <alignment horizontal="center" vertical="center"/>
    </xf>
    <xf numFmtId="0" fontId="47" fillId="7" borderId="11" xfId="0" applyFont="1" applyFill="1" applyBorder="1" applyAlignment="1">
      <alignment horizontal="center" vertical="center"/>
    </xf>
    <xf numFmtId="0" fontId="47" fillId="7" borderId="50" xfId="0" applyFont="1" applyFill="1" applyBorder="1" applyAlignment="1">
      <alignment horizontal="center" vertical="center"/>
    </xf>
    <xf numFmtId="0" fontId="47" fillId="7" borderId="13" xfId="0" applyFont="1" applyFill="1" applyBorder="1" applyAlignment="1">
      <alignment horizontal="center" vertical="center"/>
    </xf>
    <xf numFmtId="0" fontId="47" fillId="7" borderId="10" xfId="0" applyFont="1" applyFill="1" applyBorder="1" applyAlignment="1">
      <alignment horizontal="center" vertical="center"/>
    </xf>
    <xf numFmtId="0" fontId="47" fillId="5" borderId="12" xfId="0" applyFont="1" applyFill="1" applyBorder="1" applyAlignment="1" applyProtection="1">
      <alignment horizontal="left" vertical="center" wrapText="1"/>
      <protection locked="0"/>
    </xf>
    <xf numFmtId="0" fontId="47" fillId="5" borderId="11" xfId="0" applyFont="1" applyFill="1" applyBorder="1" applyAlignment="1" applyProtection="1">
      <alignment horizontal="center" vertical="center"/>
      <protection locked="0"/>
    </xf>
    <xf numFmtId="3" fontId="47" fillId="5" borderId="50" xfId="0" applyNumberFormat="1" applyFont="1" applyFill="1" applyBorder="1" applyAlignment="1">
      <alignment horizontal="center" vertical="center"/>
    </xf>
    <xf numFmtId="0" fontId="47" fillId="5" borderId="12" xfId="0" applyFont="1" applyFill="1" applyBorder="1" applyAlignment="1">
      <alignment horizontal="center" vertical="center"/>
    </xf>
    <xf numFmtId="0" fontId="47" fillId="5" borderId="51" xfId="0" applyFont="1" applyFill="1" applyBorder="1" applyAlignment="1">
      <alignment horizontal="center" vertical="center"/>
    </xf>
    <xf numFmtId="0" fontId="47" fillId="5" borderId="14" xfId="0" applyFont="1" applyFill="1" applyBorder="1" applyAlignment="1">
      <alignment horizontal="center" vertical="center"/>
    </xf>
    <xf numFmtId="0" fontId="47" fillId="5" borderId="11" xfId="0" applyFont="1" applyFill="1" applyBorder="1" applyAlignment="1">
      <alignment horizontal="center" vertical="center"/>
    </xf>
    <xf numFmtId="0" fontId="47" fillId="5" borderId="50" xfId="0" applyFont="1" applyFill="1" applyBorder="1" applyAlignment="1">
      <alignment horizontal="center" vertical="center"/>
    </xf>
    <xf numFmtId="0" fontId="47" fillId="5" borderId="13" xfId="0" applyFont="1" applyFill="1" applyBorder="1" applyAlignment="1">
      <alignment horizontal="center" vertical="center"/>
    </xf>
    <xf numFmtId="0" fontId="47" fillId="5" borderId="10" xfId="0" applyFont="1" applyFill="1" applyBorder="1" applyAlignment="1">
      <alignment horizontal="center" vertical="center"/>
    </xf>
    <xf numFmtId="0" fontId="47" fillId="6" borderId="11" xfId="1" applyNumberFormat="1" applyFont="1" applyFill="1" applyBorder="1" applyAlignment="1" applyProtection="1">
      <alignment horizontal="center" vertical="center"/>
      <protection locked="0"/>
    </xf>
    <xf numFmtId="3" fontId="47" fillId="6" borderId="50" xfId="1" applyNumberFormat="1" applyFont="1" applyFill="1" applyBorder="1" applyAlignment="1" applyProtection="1">
      <alignment horizontal="center" vertical="center"/>
    </xf>
    <xf numFmtId="0" fontId="47" fillId="6" borderId="12" xfId="1" applyNumberFormat="1" applyFont="1" applyFill="1" applyBorder="1" applyAlignment="1" applyProtection="1">
      <alignment horizontal="center" vertical="center"/>
    </xf>
    <xf numFmtId="0" fontId="47" fillId="6" borderId="51" xfId="1" applyNumberFormat="1" applyFont="1" applyFill="1" applyBorder="1" applyAlignment="1" applyProtection="1">
      <alignment horizontal="center" vertical="center"/>
    </xf>
    <xf numFmtId="0" fontId="47" fillId="6" borderId="14" xfId="1" applyNumberFormat="1" applyFont="1" applyFill="1" applyBorder="1" applyAlignment="1" applyProtection="1">
      <alignment horizontal="center" vertical="center"/>
    </xf>
    <xf numFmtId="0" fontId="47" fillId="6" borderId="11" xfId="1" applyNumberFormat="1" applyFont="1" applyFill="1" applyBorder="1" applyAlignment="1" applyProtection="1">
      <alignment horizontal="center" vertical="center"/>
    </xf>
    <xf numFmtId="0" fontId="47" fillId="6" borderId="50" xfId="1" applyNumberFormat="1" applyFont="1" applyFill="1" applyBorder="1" applyAlignment="1" applyProtection="1">
      <alignment horizontal="center" vertical="center"/>
    </xf>
    <xf numFmtId="0" fontId="47" fillId="6" borderId="13" xfId="1" applyNumberFormat="1" applyFont="1" applyFill="1" applyBorder="1" applyAlignment="1" applyProtection="1">
      <alignment horizontal="center" vertical="center"/>
    </xf>
    <xf numFmtId="0" fontId="47" fillId="6" borderId="10" xfId="1" applyNumberFormat="1" applyFont="1" applyFill="1" applyBorder="1" applyAlignment="1" applyProtection="1">
      <alignment horizontal="center" vertical="center"/>
    </xf>
    <xf numFmtId="0" fontId="52" fillId="0" borderId="4" xfId="0" applyFont="1" applyBorder="1" applyAlignment="1" applyProtection="1">
      <alignment horizontal="left" vertical="center" wrapText="1"/>
      <protection locked="0"/>
    </xf>
    <xf numFmtId="0" fontId="52" fillId="0" borderId="9" xfId="0" applyFont="1" applyBorder="1" applyAlignment="1" applyProtection="1">
      <alignment horizontal="center" vertical="center"/>
      <protection locked="0"/>
    </xf>
    <xf numFmtId="0" fontId="47" fillId="7" borderId="11" xfId="1" applyNumberFormat="1" applyFont="1" applyFill="1" applyBorder="1" applyAlignment="1" applyProtection="1">
      <alignment horizontal="center" vertical="center"/>
      <protection locked="0"/>
    </xf>
    <xf numFmtId="3" fontId="47" fillId="7" borderId="50" xfId="1" applyNumberFormat="1" applyFont="1" applyFill="1" applyBorder="1" applyAlignment="1" applyProtection="1">
      <alignment horizontal="center" vertical="center"/>
    </xf>
    <xf numFmtId="0" fontId="47" fillId="7" borderId="12" xfId="1" applyNumberFormat="1" applyFont="1" applyFill="1" applyBorder="1" applyAlignment="1" applyProtection="1">
      <alignment horizontal="center" vertical="center"/>
    </xf>
    <xf numFmtId="0" fontId="47" fillId="7" borderId="51" xfId="1" applyNumberFormat="1" applyFont="1" applyFill="1" applyBorder="1" applyAlignment="1" applyProtection="1">
      <alignment horizontal="center" vertical="center"/>
    </xf>
    <xf numFmtId="0" fontId="47" fillId="7" borderId="14" xfId="1" applyNumberFormat="1" applyFont="1" applyFill="1" applyBorder="1" applyAlignment="1" applyProtection="1">
      <alignment horizontal="center" vertical="center"/>
    </xf>
    <xf numFmtId="0" fontId="47" fillId="7" borderId="11" xfId="1" applyNumberFormat="1" applyFont="1" applyFill="1" applyBorder="1" applyAlignment="1" applyProtection="1">
      <alignment horizontal="center" vertical="center"/>
    </xf>
    <xf numFmtId="0" fontId="47" fillId="7" borderId="50" xfId="1" applyNumberFormat="1" applyFont="1" applyFill="1" applyBorder="1" applyAlignment="1" applyProtection="1">
      <alignment horizontal="center" vertical="center"/>
    </xf>
    <xf numFmtId="0" fontId="47" fillId="7" borderId="13" xfId="1" applyNumberFormat="1" applyFont="1" applyFill="1" applyBorder="1" applyAlignment="1" applyProtection="1">
      <alignment horizontal="center" vertical="center"/>
    </xf>
    <xf numFmtId="0" fontId="47" fillId="7" borderId="10" xfId="1" applyNumberFormat="1" applyFont="1" applyFill="1" applyBorder="1" applyAlignment="1" applyProtection="1">
      <alignment horizontal="center" vertical="center"/>
    </xf>
    <xf numFmtId="0" fontId="47" fillId="5" borderId="11" xfId="1" applyNumberFormat="1" applyFont="1" applyFill="1" applyBorder="1" applyAlignment="1" applyProtection="1">
      <alignment horizontal="center" vertical="center"/>
      <protection locked="0"/>
    </xf>
    <xf numFmtId="3" fontId="47" fillId="5" borderId="50" xfId="1" applyNumberFormat="1" applyFont="1" applyFill="1" applyBorder="1" applyAlignment="1" applyProtection="1">
      <alignment horizontal="center" vertical="center"/>
    </xf>
    <xf numFmtId="0" fontId="47" fillId="5" borderId="12" xfId="1" applyNumberFormat="1" applyFont="1" applyFill="1" applyBorder="1" applyAlignment="1" applyProtection="1">
      <alignment horizontal="center" vertical="center"/>
    </xf>
    <xf numFmtId="0" fontId="47" fillId="5" borderId="51" xfId="1" applyNumberFormat="1" applyFont="1" applyFill="1" applyBorder="1" applyAlignment="1" applyProtection="1">
      <alignment horizontal="center" vertical="center"/>
    </xf>
    <xf numFmtId="0" fontId="47" fillId="5" borderId="14" xfId="1" applyNumberFormat="1" applyFont="1" applyFill="1" applyBorder="1" applyAlignment="1" applyProtection="1">
      <alignment horizontal="center" vertical="center"/>
    </xf>
    <xf numFmtId="0" fontId="47" fillId="5" borderId="11" xfId="1" applyNumberFormat="1" applyFont="1" applyFill="1" applyBorder="1" applyAlignment="1" applyProtection="1">
      <alignment horizontal="center" vertical="center"/>
    </xf>
    <xf numFmtId="0" fontId="47" fillId="5" borderId="50" xfId="1" applyNumberFormat="1" applyFont="1" applyFill="1" applyBorder="1" applyAlignment="1" applyProtection="1">
      <alignment horizontal="center" vertical="center"/>
    </xf>
    <xf numFmtId="0" fontId="47" fillId="5" borderId="13" xfId="1" applyNumberFormat="1" applyFont="1" applyFill="1" applyBorder="1" applyAlignment="1" applyProtection="1">
      <alignment horizontal="center" vertical="center"/>
    </xf>
    <xf numFmtId="0" fontId="47" fillId="5" borderId="10" xfId="1" applyNumberFormat="1" applyFont="1" applyFill="1" applyBorder="1" applyAlignment="1" applyProtection="1">
      <alignment horizontal="center" vertical="center"/>
    </xf>
    <xf numFmtId="0" fontId="52" fillId="0" borderId="24" xfId="0" applyFont="1" applyBorder="1" applyAlignment="1" applyProtection="1">
      <alignment horizontal="center" vertical="center"/>
      <protection locked="0"/>
    </xf>
    <xf numFmtId="0" fontId="47" fillId="6" borderId="12" xfId="0" applyFont="1" applyFill="1" applyBorder="1" applyAlignment="1" applyProtection="1">
      <alignment horizontal="left" vertical="center" wrapText="1"/>
      <protection locked="0"/>
    </xf>
    <xf numFmtId="3" fontId="47" fillId="6" borderId="12" xfId="0" applyNumberFormat="1" applyFont="1" applyFill="1" applyBorder="1" applyAlignment="1">
      <alignment horizontal="center" vertical="center"/>
    </xf>
    <xf numFmtId="3" fontId="47" fillId="6" borderId="51" xfId="0" applyNumberFormat="1" applyFont="1" applyFill="1" applyBorder="1" applyAlignment="1">
      <alignment horizontal="center" vertical="center"/>
    </xf>
    <xf numFmtId="3" fontId="47" fillId="6" borderId="11" xfId="0" applyNumberFormat="1" applyFont="1" applyFill="1" applyBorder="1" applyAlignment="1">
      <alignment horizontal="center" vertical="center"/>
    </xf>
    <xf numFmtId="3" fontId="47" fillId="6" borderId="13" xfId="0" applyNumberFormat="1" applyFont="1" applyFill="1" applyBorder="1" applyAlignment="1">
      <alignment horizontal="center" vertical="center"/>
    </xf>
    <xf numFmtId="0" fontId="52" fillId="0" borderId="18" xfId="0" applyFont="1" applyBorder="1" applyAlignment="1" applyProtection="1">
      <alignment horizontal="left" vertical="center" wrapText="1"/>
      <protection locked="0"/>
    </xf>
    <xf numFmtId="0" fontId="52" fillId="0" borderId="28" xfId="0" applyFont="1" applyBorder="1" applyAlignment="1" applyProtection="1">
      <alignment horizontal="center" vertical="center" wrapText="1"/>
      <protection locked="0"/>
    </xf>
    <xf numFmtId="3" fontId="52" fillId="0" borderId="18" xfId="0" applyNumberFormat="1" applyFont="1" applyBorder="1" applyAlignment="1" applyProtection="1">
      <alignment horizontal="center" vertical="center"/>
      <protection locked="0"/>
    </xf>
    <xf numFmtId="3" fontId="52" fillId="0" borderId="19" xfId="0" applyNumberFormat="1" applyFont="1" applyBorder="1" applyAlignment="1" applyProtection="1">
      <alignment horizontal="center" vertical="center"/>
      <protection locked="0"/>
    </xf>
    <xf numFmtId="0" fontId="52" fillId="0" borderId="27" xfId="0" applyFont="1" applyBorder="1" applyAlignment="1" applyProtection="1">
      <alignment horizontal="center" vertical="center"/>
      <protection locked="0"/>
    </xf>
    <xf numFmtId="0" fontId="52" fillId="0" borderId="18" xfId="0" applyFont="1" applyBorder="1" applyAlignment="1" applyProtection="1">
      <alignment horizontal="center" vertical="center"/>
      <protection locked="0"/>
    </xf>
    <xf numFmtId="0" fontId="52" fillId="0" borderId="30" xfId="0" applyFont="1" applyBorder="1" applyAlignment="1" applyProtection="1">
      <alignment horizontal="center" vertical="center"/>
      <protection locked="0"/>
    </xf>
    <xf numFmtId="3" fontId="52" fillId="0" borderId="6" xfId="0" applyNumberFormat="1" applyFont="1" applyBorder="1" applyAlignment="1">
      <alignment horizontal="center" vertical="center"/>
    </xf>
    <xf numFmtId="0" fontId="52" fillId="0" borderId="7" xfId="0" applyFont="1" applyBorder="1" applyAlignment="1" applyProtection="1">
      <alignment horizontal="left" vertical="center" wrapText="1"/>
      <protection locked="0"/>
    </xf>
    <xf numFmtId="0" fontId="52" fillId="0" borderId="31" xfId="0" applyFont="1" applyBorder="1" applyAlignment="1" applyProtection="1">
      <alignment horizontal="center" vertical="center" wrapText="1"/>
      <protection locked="0"/>
    </xf>
    <xf numFmtId="3" fontId="52" fillId="0" borderId="9" xfId="0" applyNumberFormat="1" applyFont="1" applyBorder="1" applyAlignment="1">
      <alignment horizontal="center" vertical="center"/>
    </xf>
    <xf numFmtId="0" fontId="52" fillId="0" borderId="8" xfId="0" applyFont="1" applyBorder="1" applyAlignment="1" applyProtection="1">
      <alignment horizontal="left" vertical="center" wrapText="1"/>
      <protection locked="0"/>
    </xf>
    <xf numFmtId="0" fontId="52" fillId="0" borderId="25" xfId="0" applyFont="1" applyBorder="1" applyAlignment="1" applyProtection="1">
      <alignment horizontal="left" vertical="center" wrapText="1"/>
      <protection locked="0"/>
    </xf>
    <xf numFmtId="0" fontId="52" fillId="0" borderId="33" xfId="0" applyFont="1" applyBorder="1" applyAlignment="1" applyProtection="1">
      <alignment horizontal="center" vertical="center" wrapText="1"/>
      <protection locked="0"/>
    </xf>
    <xf numFmtId="3" fontId="47" fillId="0" borderId="54" xfId="0" applyNumberFormat="1" applyFont="1" applyBorder="1" applyAlignment="1">
      <alignment horizontal="center" vertical="center"/>
    </xf>
    <xf numFmtId="3" fontId="47" fillId="0" borderId="34" xfId="0" applyNumberFormat="1" applyFont="1" applyBorder="1" applyAlignment="1">
      <alignment horizontal="center" vertical="center"/>
    </xf>
    <xf numFmtId="3" fontId="52" fillId="0" borderId="55" xfId="0" applyNumberFormat="1" applyFont="1" applyBorder="1" applyAlignment="1">
      <alignment horizontal="center" vertical="center" wrapText="1"/>
    </xf>
    <xf numFmtId="3" fontId="52" fillId="0" borderId="48" xfId="0" applyNumberFormat="1" applyFont="1" applyBorder="1" applyAlignment="1">
      <alignment horizontal="center" vertical="center" wrapText="1"/>
    </xf>
    <xf numFmtId="3" fontId="52" fillId="0" borderId="34" xfId="0" applyNumberFormat="1" applyFont="1" applyBorder="1" applyAlignment="1">
      <alignment horizontal="center" vertical="center" wrapText="1"/>
    </xf>
    <xf numFmtId="3" fontId="52" fillId="8" borderId="34" xfId="0" applyNumberFormat="1" applyFont="1" applyFill="1" applyBorder="1" applyAlignment="1">
      <alignment horizontal="center" vertical="center" wrapText="1"/>
    </xf>
    <xf numFmtId="3" fontId="52" fillId="0" borderId="47" xfId="0" applyNumberFormat="1" applyFont="1" applyBorder="1" applyAlignment="1">
      <alignment horizontal="center" vertical="center" wrapText="1"/>
    </xf>
    <xf numFmtId="3" fontId="52" fillId="0" borderId="54" xfId="0" applyNumberFormat="1" applyFont="1" applyBorder="1" applyAlignment="1">
      <alignment horizontal="center" vertical="center"/>
    </xf>
    <xf numFmtId="3" fontId="52" fillId="0" borderId="25" xfId="0" applyNumberFormat="1" applyFont="1" applyBorder="1" applyAlignment="1" applyProtection="1">
      <alignment horizontal="center" vertical="center"/>
      <protection locked="0"/>
    </xf>
    <xf numFmtId="3" fontId="52" fillId="0" borderId="37" xfId="0" applyNumberFormat="1" applyFont="1" applyBorder="1" applyAlignment="1" applyProtection="1">
      <alignment horizontal="center" vertical="center"/>
      <protection locked="0"/>
    </xf>
    <xf numFmtId="3" fontId="52" fillId="0" borderId="26" xfId="0" applyNumberFormat="1" applyFont="1" applyBorder="1" applyAlignment="1" applyProtection="1">
      <alignment horizontal="center" vertical="center"/>
      <protection locked="0"/>
    </xf>
    <xf numFmtId="0" fontId="52" fillId="0" borderId="32" xfId="0" applyFont="1" applyBorder="1" applyAlignment="1" applyProtection="1">
      <alignment horizontal="center" vertical="center"/>
      <protection locked="0"/>
    </xf>
    <xf numFmtId="0" fontId="52" fillId="0" borderId="25" xfId="0" applyFont="1" applyBorder="1" applyAlignment="1" applyProtection="1">
      <alignment horizontal="center" vertical="center"/>
      <protection locked="0"/>
    </xf>
    <xf numFmtId="0" fontId="52" fillId="0" borderId="38" xfId="0" applyFont="1" applyBorder="1" applyAlignment="1" applyProtection="1">
      <alignment horizontal="center" vertical="center"/>
      <protection locked="0"/>
    </xf>
    <xf numFmtId="3" fontId="52" fillId="0" borderId="24" xfId="0" applyNumberFormat="1" applyFont="1" applyBorder="1" applyAlignment="1">
      <alignment horizontal="center" vertical="center"/>
    </xf>
    <xf numFmtId="0" fontId="52" fillId="0" borderId="44" xfId="0" applyFont="1" applyBorder="1" applyAlignment="1" applyProtection="1">
      <alignment horizontal="center" vertical="center" wrapText="1"/>
      <protection locked="0"/>
    </xf>
    <xf numFmtId="0" fontId="52" fillId="0" borderId="8" xfId="0" applyFont="1" applyBorder="1" applyAlignment="1" applyProtection="1">
      <alignment horizontal="left" vertical="center"/>
      <protection locked="0"/>
    </xf>
    <xf numFmtId="0" fontId="52" fillId="0" borderId="25" xfId="0" applyFont="1" applyBorder="1" applyAlignment="1">
      <alignment vertical="center"/>
    </xf>
    <xf numFmtId="0" fontId="54" fillId="6" borderId="12" xfId="0" applyFont="1" applyFill="1" applyBorder="1" applyAlignment="1" applyProtection="1">
      <alignment horizontal="left" vertical="center"/>
      <protection locked="0"/>
    </xf>
    <xf numFmtId="0" fontId="47" fillId="6" borderId="39" xfId="0" applyFont="1" applyFill="1" applyBorder="1" applyAlignment="1">
      <alignment horizontal="center" vertical="center"/>
    </xf>
    <xf numFmtId="0" fontId="47" fillId="6" borderId="37" xfId="0" applyFont="1" applyFill="1" applyBorder="1" applyAlignment="1">
      <alignment horizontal="center" vertical="center"/>
    </xf>
    <xf numFmtId="0" fontId="47" fillId="6" borderId="40" xfId="0" applyFont="1" applyFill="1" applyBorder="1" applyAlignment="1">
      <alignment horizontal="center" vertical="center"/>
    </xf>
    <xf numFmtId="0" fontId="54" fillId="7" borderId="12" xfId="0" applyFont="1" applyFill="1" applyBorder="1" applyAlignment="1" applyProtection="1">
      <alignment horizontal="left" vertical="center" wrapText="1"/>
      <protection locked="0"/>
    </xf>
    <xf numFmtId="0" fontId="54" fillId="5" borderId="12" xfId="0" applyFont="1" applyFill="1" applyBorder="1" applyAlignment="1" applyProtection="1">
      <alignment horizontal="left" vertical="center" wrapText="1"/>
      <protection locked="0"/>
    </xf>
    <xf numFmtId="0" fontId="54" fillId="6" borderId="12" xfId="0" applyFont="1" applyFill="1" applyBorder="1" applyAlignment="1" applyProtection="1">
      <alignment horizontal="left" vertical="center" wrapText="1"/>
      <protection locked="0"/>
    </xf>
    <xf numFmtId="3" fontId="47" fillId="0" borderId="35" xfId="0" applyNumberFormat="1" applyFont="1" applyBorder="1" applyAlignment="1">
      <alignment horizontal="center" vertical="center"/>
    </xf>
    <xf numFmtId="0" fontId="47" fillId="6" borderId="8" xfId="0" applyFont="1" applyFill="1" applyBorder="1" applyAlignment="1">
      <alignment horizontal="center" vertical="center"/>
    </xf>
    <xf numFmtId="0" fontId="47" fillId="6" borderId="9" xfId="0" applyFont="1" applyFill="1" applyBorder="1" applyAlignment="1">
      <alignment horizontal="center" vertical="center"/>
    </xf>
    <xf numFmtId="3" fontId="52" fillId="8" borderId="53" xfId="0" applyNumberFormat="1" applyFont="1" applyFill="1" applyBorder="1" applyAlignment="1">
      <alignment horizontal="center" vertical="center" wrapText="1"/>
    </xf>
    <xf numFmtId="3" fontId="52" fillId="8" borderId="17" xfId="0" applyNumberFormat="1" applyFont="1" applyFill="1" applyBorder="1" applyAlignment="1">
      <alignment horizontal="center" vertical="center" wrapText="1"/>
    </xf>
    <xf numFmtId="3" fontId="52" fillId="8" borderId="16" xfId="0" applyNumberFormat="1" applyFont="1" applyFill="1" applyBorder="1" applyAlignment="1">
      <alignment horizontal="center" vertical="center" wrapText="1"/>
    </xf>
    <xf numFmtId="3" fontId="52" fillId="8" borderId="18" xfId="0" applyNumberFormat="1" applyFont="1" applyFill="1" applyBorder="1" applyAlignment="1" applyProtection="1">
      <alignment horizontal="center" vertical="center"/>
      <protection locked="0"/>
    </xf>
    <xf numFmtId="3" fontId="52" fillId="8" borderId="8" xfId="0" applyNumberFormat="1" applyFont="1" applyFill="1" applyBorder="1" applyAlignment="1" applyProtection="1">
      <alignment horizontal="center" vertical="center"/>
      <protection locked="0"/>
    </xf>
    <xf numFmtId="3" fontId="47" fillId="6" borderId="9" xfId="0" applyNumberFormat="1" applyFont="1" applyFill="1" applyBorder="1" applyAlignment="1">
      <alignment horizontal="center" vertical="center"/>
    </xf>
    <xf numFmtId="0" fontId="25" fillId="0" borderId="18" xfId="0" applyFont="1" applyBorder="1" applyAlignment="1">
      <alignment horizontal="left" vertical="center"/>
    </xf>
    <xf numFmtId="0" fontId="55" fillId="0" borderId="7" xfId="0" applyFont="1" applyBorder="1" applyAlignment="1" applyProtection="1">
      <alignment horizontal="left" vertical="center" wrapText="1"/>
      <protection locked="0"/>
    </xf>
    <xf numFmtId="0" fontId="55" fillId="0" borderId="8" xfId="0" applyFont="1" applyBorder="1" applyAlignment="1" applyProtection="1">
      <alignment horizontal="left" vertical="center" wrapText="1"/>
      <protection locked="0"/>
    </xf>
    <xf numFmtId="0" fontId="51" fillId="0" borderId="20" xfId="0" applyFont="1" applyBorder="1" applyAlignment="1" applyProtection="1">
      <alignment horizontal="center" vertical="center"/>
      <protection locked="0"/>
    </xf>
    <xf numFmtId="0" fontId="54" fillId="6" borderId="10" xfId="0" applyFont="1" applyFill="1" applyBorder="1" applyAlignment="1" applyProtection="1">
      <alignment horizontal="center" vertical="center"/>
      <protection locked="0"/>
    </xf>
    <xf numFmtId="0" fontId="51" fillId="0" borderId="27" xfId="0" applyFont="1" applyBorder="1" applyAlignment="1" applyProtection="1">
      <alignment horizontal="center" vertical="center"/>
      <protection locked="0"/>
    </xf>
    <xf numFmtId="0" fontId="51" fillId="0" borderId="32" xfId="0" applyFont="1" applyBorder="1" applyAlignment="1" applyProtection="1">
      <alignment horizontal="center" vertical="center"/>
      <protection locked="0"/>
    </xf>
    <xf numFmtId="0" fontId="52" fillId="0" borderId="18" xfId="0" applyFont="1" applyBorder="1" applyAlignment="1">
      <alignment horizontal="left" vertical="center"/>
    </xf>
    <xf numFmtId="0" fontId="52" fillId="0" borderId="0" xfId="0" applyFont="1" applyAlignment="1">
      <alignment vertical="center"/>
    </xf>
    <xf numFmtId="0" fontId="55" fillId="0" borderId="8" xfId="0" applyFont="1" applyBorder="1" applyAlignment="1">
      <alignment vertical="center" wrapText="1"/>
    </xf>
    <xf numFmtId="0" fontId="56" fillId="9" borderId="8" xfId="0" applyFont="1" applyFill="1" applyBorder="1" applyAlignment="1">
      <alignment horizontal="center" vertical="center" wrapText="1"/>
    </xf>
    <xf numFmtId="0" fontId="57" fillId="9" borderId="8" xfId="0" applyFont="1" applyFill="1" applyBorder="1" applyAlignment="1">
      <alignment horizontal="center" vertical="center" wrapText="1"/>
    </xf>
    <xf numFmtId="0" fontId="55" fillId="0" borderId="0" xfId="0" applyFont="1" applyAlignment="1">
      <alignment vertical="center"/>
    </xf>
    <xf numFmtId="0" fontId="26" fillId="0" borderId="0" xfId="0" applyFont="1"/>
    <xf numFmtId="0" fontId="58" fillId="0" borderId="1" xfId="0" applyFont="1" applyBorder="1" applyAlignment="1" applyProtection="1">
      <alignment vertical="center"/>
      <protection locked="0"/>
    </xf>
    <xf numFmtId="0" fontId="59" fillId="0" borderId="0" xfId="0" applyFont="1" applyAlignment="1" applyProtection="1">
      <alignment vertical="center"/>
      <protection locked="0"/>
    </xf>
    <xf numFmtId="0" fontId="60" fillId="0" borderId="0" xfId="0" applyFont="1" applyAlignment="1" applyProtection="1">
      <alignment vertical="center"/>
      <protection locked="0"/>
    </xf>
    <xf numFmtId="0" fontId="44" fillId="6" borderId="2" xfId="0" applyFont="1" applyFill="1" applyBorder="1" applyAlignment="1" applyProtection="1">
      <alignment horizontal="center" vertical="center"/>
      <protection locked="0"/>
    </xf>
    <xf numFmtId="165" fontId="47" fillId="6" borderId="10" xfId="1" applyNumberFormat="1" applyFont="1" applyFill="1" applyBorder="1" applyAlignment="1" applyProtection="1">
      <alignment horizontal="center" vertical="center"/>
    </xf>
    <xf numFmtId="165" fontId="52" fillId="0" borderId="15" xfId="0" applyNumberFormat="1" applyFont="1" applyBorder="1" applyAlignment="1">
      <alignment horizontal="center" vertical="center"/>
    </xf>
    <xf numFmtId="165" fontId="47" fillId="7" borderId="10" xfId="1" applyNumberFormat="1" applyFont="1" applyFill="1" applyBorder="1" applyAlignment="1" applyProtection="1">
      <alignment horizontal="center" vertical="center"/>
    </xf>
    <xf numFmtId="165" fontId="47" fillId="5" borderId="10" xfId="1" applyNumberFormat="1" applyFont="1" applyFill="1" applyBorder="1" applyAlignment="1" applyProtection="1">
      <alignment horizontal="center" vertical="center"/>
    </xf>
    <xf numFmtId="165" fontId="47" fillId="6" borderId="10" xfId="0" applyNumberFormat="1" applyFont="1" applyFill="1" applyBorder="1" applyAlignment="1">
      <alignment horizontal="center" vertical="center"/>
    </xf>
    <xf numFmtId="0" fontId="61" fillId="0" borderId="0" xfId="0" applyFont="1" applyAlignment="1" applyProtection="1">
      <alignment vertical="center"/>
      <protection locked="0"/>
    </xf>
    <xf numFmtId="3" fontId="61" fillId="0" borderId="0" xfId="0" applyNumberFormat="1" applyFont="1" applyAlignment="1" applyProtection="1">
      <alignment vertical="center"/>
      <protection locked="0"/>
    </xf>
    <xf numFmtId="0" fontId="61" fillId="0" borderId="0" xfId="0" applyFont="1" applyProtection="1">
      <protection locked="0"/>
    </xf>
    <xf numFmtId="3" fontId="61" fillId="0" borderId="0" xfId="0" applyNumberFormat="1" applyFont="1" applyProtection="1">
      <protection locked="0"/>
    </xf>
    <xf numFmtId="0" fontId="62" fillId="0" borderId="0" xfId="0" applyFont="1" applyProtection="1">
      <protection locked="0"/>
    </xf>
    <xf numFmtId="0" fontId="63" fillId="0" borderId="0" xfId="0" applyFont="1" applyProtection="1">
      <protection locked="0"/>
    </xf>
    <xf numFmtId="1" fontId="52" fillId="0" borderId="15" xfId="0" applyNumberFormat="1" applyFont="1" applyBorder="1" applyAlignment="1">
      <alignment horizontal="center" vertical="center"/>
    </xf>
    <xf numFmtId="1" fontId="47" fillId="6" borderId="10" xfId="0" applyNumberFormat="1" applyFont="1" applyFill="1" applyBorder="1" applyAlignment="1">
      <alignment horizontal="center" vertical="center"/>
    </xf>
    <xf numFmtId="1" fontId="52" fillId="0" borderId="41" xfId="0" applyNumberFormat="1" applyFont="1" applyBorder="1" applyAlignment="1">
      <alignment horizontal="center" vertical="center"/>
    </xf>
    <xf numFmtId="1" fontId="47" fillId="7" borderId="10" xfId="0" applyNumberFormat="1" applyFont="1" applyFill="1" applyBorder="1" applyAlignment="1">
      <alignment horizontal="center" vertical="center"/>
    </xf>
    <xf numFmtId="1" fontId="47" fillId="5" borderId="10" xfId="0" applyNumberFormat="1" applyFont="1" applyFill="1" applyBorder="1" applyAlignment="1">
      <alignment horizontal="center" vertical="center"/>
    </xf>
    <xf numFmtId="1" fontId="47" fillId="6" borderId="10" xfId="1" applyNumberFormat="1" applyFont="1" applyFill="1" applyBorder="1" applyAlignment="1" applyProtection="1">
      <alignment horizontal="center" vertical="center"/>
    </xf>
    <xf numFmtId="1" fontId="47" fillId="7" borderId="10" xfId="1" applyNumberFormat="1" applyFont="1" applyFill="1" applyBorder="1" applyAlignment="1" applyProtection="1">
      <alignment horizontal="center" vertical="center"/>
    </xf>
    <xf numFmtId="1" fontId="47" fillId="5" borderId="10" xfId="1" applyNumberFormat="1" applyFont="1" applyFill="1" applyBorder="1" applyAlignment="1" applyProtection="1">
      <alignment horizontal="center" vertical="center"/>
    </xf>
    <xf numFmtId="165" fontId="52" fillId="0" borderId="27" xfId="0" applyNumberFormat="1" applyFont="1" applyBorder="1" applyAlignment="1">
      <alignment horizontal="center" vertical="center"/>
    </xf>
    <xf numFmtId="165" fontId="52" fillId="0" borderId="41" xfId="0" applyNumberFormat="1" applyFont="1" applyBorder="1" applyAlignment="1">
      <alignment horizontal="center" vertical="center"/>
    </xf>
    <xf numFmtId="165" fontId="47" fillId="7" borderId="10" xfId="0" applyNumberFormat="1" applyFont="1" applyFill="1" applyBorder="1" applyAlignment="1">
      <alignment horizontal="center" vertical="center"/>
    </xf>
    <xf numFmtId="165" fontId="47" fillId="5" borderId="10" xfId="0" applyNumberFormat="1" applyFont="1" applyFill="1" applyBorder="1" applyAlignment="1">
      <alignment horizontal="center" vertical="center"/>
    </xf>
    <xf numFmtId="165" fontId="47" fillId="6" borderId="3" xfId="0" applyNumberFormat="1" applyFont="1" applyFill="1" applyBorder="1" applyAlignment="1">
      <alignment horizontal="center" vertical="center"/>
    </xf>
    <xf numFmtId="165" fontId="52" fillId="0" borderId="3" xfId="0" applyNumberFormat="1" applyFont="1" applyBorder="1" applyAlignment="1">
      <alignment horizontal="center" vertical="center"/>
    </xf>
    <xf numFmtId="3" fontId="47" fillId="0" borderId="7" xfId="0" applyNumberFormat="1" applyFont="1" applyBorder="1" applyAlignment="1" applyProtection="1">
      <alignment horizontal="center" vertical="center"/>
      <protection locked="0"/>
    </xf>
    <xf numFmtId="3" fontId="47" fillId="0" borderId="8" xfId="0" applyNumberFormat="1" applyFont="1" applyBorder="1" applyAlignment="1" applyProtection="1">
      <alignment horizontal="center" vertical="center"/>
      <protection locked="0"/>
    </xf>
    <xf numFmtId="3" fontId="47" fillId="0" borderId="3" xfId="0" applyNumberFormat="1" applyFont="1" applyBorder="1" applyAlignment="1" applyProtection="1">
      <alignment horizontal="center" vertical="center"/>
      <protection locked="0"/>
    </xf>
    <xf numFmtId="3" fontId="47" fillId="0" borderId="22" xfId="0" applyNumberFormat="1" applyFont="1" applyBorder="1" applyAlignment="1" applyProtection="1">
      <alignment horizontal="center" vertical="center"/>
      <protection locked="0"/>
    </xf>
    <xf numFmtId="3" fontId="47" fillId="0" borderId="23" xfId="0" applyNumberFormat="1" applyFont="1" applyBorder="1" applyAlignment="1" applyProtection="1">
      <alignment horizontal="center" vertical="center"/>
      <protection locked="0"/>
    </xf>
    <xf numFmtId="3" fontId="47" fillId="0" borderId="20" xfId="0" applyNumberFormat="1" applyFont="1" applyBorder="1" applyAlignment="1" applyProtection="1">
      <alignment horizontal="center" vertical="center"/>
      <protection locked="0"/>
    </xf>
    <xf numFmtId="0" fontId="51" fillId="0" borderId="15" xfId="0" applyFont="1" applyBorder="1" applyAlignment="1" applyProtection="1">
      <alignment horizontal="center" vertical="center"/>
      <protection locked="0"/>
    </xf>
    <xf numFmtId="3" fontId="47" fillId="0" borderId="17" xfId="0" applyNumberFormat="1" applyFont="1" applyBorder="1" applyAlignment="1" applyProtection="1">
      <alignment horizontal="center" vertical="center"/>
      <protection locked="0"/>
    </xf>
    <xf numFmtId="3" fontId="47" fillId="0" borderId="5" xfId="0" applyNumberFormat="1" applyFont="1" applyBorder="1" applyAlignment="1" applyProtection="1">
      <alignment horizontal="center" vertical="center"/>
      <protection locked="0"/>
    </xf>
    <xf numFmtId="3" fontId="47" fillId="0" borderId="15" xfId="0" applyNumberFormat="1" applyFont="1" applyBorder="1" applyAlignment="1" applyProtection="1">
      <alignment horizontal="center" vertical="center"/>
      <protection locked="0"/>
    </xf>
    <xf numFmtId="0" fontId="54" fillId="7" borderId="10" xfId="0" applyFont="1" applyFill="1" applyBorder="1" applyAlignment="1" applyProtection="1">
      <alignment horizontal="center" vertical="center"/>
      <protection locked="0"/>
    </xf>
    <xf numFmtId="3" fontId="47" fillId="7" borderId="14" xfId="0" applyNumberFormat="1" applyFont="1" applyFill="1" applyBorder="1" applyAlignment="1">
      <alignment horizontal="center" vertical="center"/>
    </xf>
    <xf numFmtId="0" fontId="54" fillId="5" borderId="10" xfId="0" applyFont="1" applyFill="1" applyBorder="1" applyAlignment="1" applyProtection="1">
      <alignment horizontal="center" vertical="center"/>
      <protection locked="0"/>
    </xf>
    <xf numFmtId="3" fontId="47" fillId="5" borderId="14" xfId="0" applyNumberFormat="1" applyFont="1" applyFill="1" applyBorder="1" applyAlignment="1">
      <alignment horizontal="center" vertical="center"/>
    </xf>
    <xf numFmtId="3" fontId="52" fillId="0" borderId="8" xfId="0" applyNumberFormat="1" applyFont="1" applyBorder="1" applyAlignment="1">
      <alignment horizontal="center" vertical="center"/>
    </xf>
    <xf numFmtId="3" fontId="47" fillId="6" borderId="14" xfId="1" applyNumberFormat="1" applyFont="1" applyFill="1" applyBorder="1" applyAlignment="1" applyProtection="1">
      <alignment horizontal="center" vertical="center"/>
    </xf>
    <xf numFmtId="0" fontId="47" fillId="0" borderId="7" xfId="0" applyFont="1" applyBorder="1" applyAlignment="1" applyProtection="1">
      <alignment horizontal="center" vertical="center"/>
      <protection locked="0"/>
    </xf>
    <xf numFmtId="0" fontId="47" fillId="0" borderId="8" xfId="0" applyFont="1" applyBorder="1" applyAlignment="1" applyProtection="1">
      <alignment horizontal="center" vertical="center"/>
      <protection locked="0"/>
    </xf>
    <xf numFmtId="3" fontId="47" fillId="7" borderId="14" xfId="1" applyNumberFormat="1" applyFont="1" applyFill="1" applyBorder="1" applyAlignment="1" applyProtection="1">
      <alignment horizontal="center" vertical="center"/>
    </xf>
    <xf numFmtId="3" fontId="47" fillId="5" borderId="14" xfId="1" applyNumberFormat="1" applyFont="1" applyFill="1" applyBorder="1" applyAlignment="1" applyProtection="1">
      <alignment horizontal="center" vertical="center"/>
    </xf>
    <xf numFmtId="0" fontId="47" fillId="0" borderId="3" xfId="0" applyFont="1" applyBorder="1" applyAlignment="1" applyProtection="1">
      <alignment horizontal="center" vertical="center"/>
      <protection locked="0"/>
    </xf>
    <xf numFmtId="3" fontId="47" fillId="6" borderId="10" xfId="0" applyNumberFormat="1" applyFont="1" applyFill="1" applyBorder="1" applyAlignment="1">
      <alignment horizontal="center" vertical="center"/>
    </xf>
    <xf numFmtId="3" fontId="47" fillId="0" borderId="29" xfId="0" applyNumberFormat="1" applyFont="1" applyBorder="1" applyAlignment="1" applyProtection="1">
      <alignment horizontal="center" vertical="center"/>
      <protection locked="0"/>
    </xf>
    <xf numFmtId="3" fontId="47" fillId="0" borderId="18" xfId="0" applyNumberFormat="1" applyFont="1" applyBorder="1" applyAlignment="1" applyProtection="1">
      <alignment horizontal="center" vertical="center"/>
      <protection locked="0"/>
    </xf>
    <xf numFmtId="3" fontId="47" fillId="0" borderId="27" xfId="0" applyNumberFormat="1" applyFont="1" applyBorder="1" applyAlignment="1" applyProtection="1">
      <alignment horizontal="center" vertical="center"/>
      <protection locked="0"/>
    </xf>
    <xf numFmtId="3" fontId="47" fillId="0" borderId="36" xfId="0" applyNumberFormat="1" applyFont="1" applyBorder="1" applyAlignment="1" applyProtection="1">
      <alignment horizontal="center" vertical="center"/>
      <protection locked="0"/>
    </xf>
    <xf numFmtId="3" fontId="47" fillId="0" borderId="25" xfId="0" applyNumberFormat="1" applyFont="1" applyBorder="1" applyAlignment="1" applyProtection="1">
      <alignment horizontal="center" vertical="center"/>
      <protection locked="0"/>
    </xf>
    <xf numFmtId="3" fontId="47" fillId="0" borderId="32" xfId="0" applyNumberFormat="1" applyFont="1" applyBorder="1" applyAlignment="1" applyProtection="1">
      <alignment horizontal="center" vertical="center"/>
      <protection locked="0"/>
    </xf>
    <xf numFmtId="3" fontId="47" fillId="8" borderId="18" xfId="0" applyNumberFormat="1" applyFont="1" applyFill="1" applyBorder="1" applyAlignment="1" applyProtection="1">
      <alignment horizontal="center" vertical="center"/>
      <protection locked="0"/>
    </xf>
    <xf numFmtId="3" fontId="47" fillId="8" borderId="8" xfId="0" applyNumberFormat="1" applyFont="1" applyFill="1" applyBorder="1" applyAlignment="1" applyProtection="1">
      <alignment horizontal="center" vertical="center"/>
      <protection locked="0"/>
    </xf>
    <xf numFmtId="0" fontId="54" fillId="5" borderId="42" xfId="0" applyFont="1" applyFill="1" applyBorder="1" applyAlignment="1" applyProtection="1">
      <alignment horizontal="center" vertical="center"/>
      <protection locked="0"/>
    </xf>
    <xf numFmtId="0" fontId="47" fillId="5" borderId="43" xfId="0" applyFont="1" applyFill="1" applyBorder="1" applyAlignment="1" applyProtection="1">
      <alignment horizontal="left" vertical="center" wrapText="1"/>
      <protection locked="0"/>
    </xf>
    <xf numFmtId="0" fontId="52" fillId="5" borderId="46" xfId="0" applyFont="1" applyFill="1" applyBorder="1" applyAlignment="1" applyProtection="1">
      <alignment horizontal="center" vertical="center" wrapText="1"/>
      <protection locked="0"/>
    </xf>
    <xf numFmtId="3" fontId="47" fillId="5" borderId="56" xfId="1" applyNumberFormat="1" applyFont="1" applyFill="1" applyBorder="1" applyAlignment="1" applyProtection="1">
      <alignment horizontal="center" vertical="center"/>
    </xf>
    <xf numFmtId="3" fontId="47" fillId="5" borderId="43" xfId="0" applyNumberFormat="1" applyFont="1" applyFill="1" applyBorder="1" applyAlignment="1">
      <alignment horizontal="center" vertical="center"/>
    </xf>
    <xf numFmtId="3" fontId="47" fillId="5" borderId="57" xfId="0" applyNumberFormat="1" applyFont="1" applyFill="1" applyBorder="1" applyAlignment="1">
      <alignment horizontal="center" vertical="center"/>
    </xf>
    <xf numFmtId="3" fontId="47" fillId="5" borderId="49" xfId="0" applyNumberFormat="1" applyFont="1" applyFill="1" applyBorder="1" applyAlignment="1">
      <alignment horizontal="center" vertical="center" wrapText="1"/>
    </xf>
    <xf numFmtId="3" fontId="47" fillId="5" borderId="43" xfId="0" applyNumberFormat="1" applyFont="1" applyFill="1" applyBorder="1" applyAlignment="1">
      <alignment horizontal="center" vertical="center" wrapText="1"/>
    </xf>
    <xf numFmtId="3" fontId="47" fillId="5" borderId="46" xfId="0" applyNumberFormat="1" applyFont="1" applyFill="1" applyBorder="1" applyAlignment="1">
      <alignment horizontal="center" vertical="center" wrapText="1"/>
    </xf>
    <xf numFmtId="0" fontId="47" fillId="5" borderId="56" xfId="1" applyNumberFormat="1" applyFont="1" applyFill="1" applyBorder="1" applyAlignment="1" applyProtection="1">
      <alignment horizontal="center" vertical="center"/>
    </xf>
    <xf numFmtId="3" fontId="47" fillId="5" borderId="43" xfId="0" applyNumberFormat="1" applyFont="1" applyFill="1" applyBorder="1" applyAlignment="1" applyProtection="1">
      <alignment horizontal="center" vertical="center"/>
      <protection locked="0"/>
    </xf>
    <xf numFmtId="3" fontId="52" fillId="5" borderId="43" xfId="0" applyNumberFormat="1" applyFont="1" applyFill="1" applyBorder="1" applyAlignment="1" applyProtection="1">
      <alignment horizontal="center" vertical="center"/>
      <protection locked="0"/>
    </xf>
    <xf numFmtId="0" fontId="47" fillId="5" borderId="43" xfId="0" applyFont="1" applyFill="1" applyBorder="1" applyAlignment="1" applyProtection="1">
      <alignment horizontal="center" vertical="center"/>
      <protection locked="0"/>
    </xf>
    <xf numFmtId="3" fontId="47" fillId="5" borderId="45" xfId="0" applyNumberFormat="1" applyFont="1" applyFill="1" applyBorder="1" applyAlignment="1">
      <alignment horizontal="center" vertical="center"/>
    </xf>
    <xf numFmtId="0" fontId="52" fillId="7" borderId="11" xfId="0" applyFont="1" applyFill="1" applyBorder="1" applyAlignment="1" applyProtection="1">
      <alignment horizontal="center" vertical="center" wrapText="1"/>
      <protection locked="0"/>
    </xf>
    <xf numFmtId="3" fontId="47" fillId="7" borderId="12" xfId="0" applyNumberFormat="1" applyFont="1" applyFill="1" applyBorder="1" applyAlignment="1">
      <alignment horizontal="center" vertical="center"/>
    </xf>
    <xf numFmtId="3" fontId="47" fillId="7" borderId="51" xfId="0" applyNumberFormat="1" applyFont="1" applyFill="1" applyBorder="1" applyAlignment="1">
      <alignment horizontal="center" vertical="center"/>
    </xf>
    <xf numFmtId="3" fontId="47" fillId="7" borderId="14" xfId="0" applyNumberFormat="1" applyFont="1" applyFill="1" applyBorder="1" applyAlignment="1">
      <alignment horizontal="center" vertical="center" wrapText="1"/>
    </xf>
    <xf numFmtId="3" fontId="47" fillId="7" borderId="12" xfId="0" applyNumberFormat="1" applyFont="1" applyFill="1" applyBorder="1" applyAlignment="1">
      <alignment horizontal="center" vertical="center" wrapText="1"/>
    </xf>
    <xf numFmtId="3" fontId="47" fillId="7" borderId="11" xfId="0" applyNumberFormat="1" applyFont="1" applyFill="1" applyBorder="1" applyAlignment="1">
      <alignment horizontal="center" vertical="center" wrapText="1"/>
    </xf>
    <xf numFmtId="3" fontId="47" fillId="7" borderId="12" xfId="0" applyNumberFormat="1" applyFont="1" applyFill="1" applyBorder="1" applyAlignment="1" applyProtection="1">
      <alignment horizontal="center" vertical="center"/>
      <protection locked="0"/>
    </xf>
    <xf numFmtId="3" fontId="52" fillId="7" borderId="12" xfId="0" applyNumberFormat="1" applyFont="1" applyFill="1" applyBorder="1" applyAlignment="1" applyProtection="1">
      <alignment horizontal="center" vertical="center"/>
      <protection locked="0"/>
    </xf>
    <xf numFmtId="0" fontId="47" fillId="7" borderId="12" xfId="0" applyFont="1" applyFill="1" applyBorder="1" applyAlignment="1" applyProtection="1">
      <alignment horizontal="center" vertical="center"/>
      <protection locked="0"/>
    </xf>
    <xf numFmtId="3" fontId="47" fillId="7" borderId="13" xfId="0" applyNumberFormat="1" applyFont="1" applyFill="1" applyBorder="1" applyAlignment="1">
      <alignment horizontal="center" vertical="center"/>
    </xf>
    <xf numFmtId="0" fontId="54" fillId="5" borderId="41" xfId="0" applyFont="1" applyFill="1" applyBorder="1" applyAlignment="1" applyProtection="1">
      <alignment horizontal="center" vertical="center"/>
      <protection locked="0"/>
    </xf>
    <xf numFmtId="0" fontId="47" fillId="5" borderId="34" xfId="0" applyFont="1" applyFill="1" applyBorder="1" applyAlignment="1" applyProtection="1">
      <alignment horizontal="left" vertical="center"/>
      <protection locked="0"/>
    </xf>
    <xf numFmtId="0" fontId="52" fillId="5" borderId="47" xfId="1" applyNumberFormat="1" applyFont="1" applyFill="1" applyBorder="1" applyAlignment="1" applyProtection="1">
      <alignment horizontal="center" vertical="center"/>
      <protection locked="0"/>
    </xf>
    <xf numFmtId="3" fontId="47" fillId="13" borderId="50" xfId="1" applyNumberFormat="1" applyFont="1" applyFill="1" applyBorder="1" applyAlignment="1" applyProtection="1">
      <alignment horizontal="center" vertical="center"/>
    </xf>
    <xf numFmtId="3" fontId="47" fillId="5" borderId="34" xfId="1" applyNumberFormat="1" applyFont="1" applyFill="1" applyBorder="1" applyAlignment="1" applyProtection="1">
      <alignment horizontal="center" vertical="center"/>
    </xf>
    <xf numFmtId="0" fontId="47" fillId="5" borderId="55" xfId="1" applyNumberFormat="1" applyFont="1" applyFill="1" applyBorder="1" applyAlignment="1" applyProtection="1">
      <alignment horizontal="center" vertical="center"/>
    </xf>
    <xf numFmtId="0" fontId="47" fillId="5" borderId="48" xfId="1" applyNumberFormat="1" applyFont="1" applyFill="1" applyBorder="1" applyAlignment="1" applyProtection="1">
      <alignment horizontal="center" vertical="center"/>
    </xf>
    <xf numFmtId="0" fontId="47" fillId="5" borderId="34" xfId="1" applyNumberFormat="1" applyFont="1" applyFill="1" applyBorder="1" applyAlignment="1" applyProtection="1">
      <alignment horizontal="center" vertical="center"/>
    </xf>
    <xf numFmtId="0" fontId="47" fillId="5" borderId="47" xfId="1" applyNumberFormat="1" applyFont="1" applyFill="1" applyBorder="1" applyAlignment="1" applyProtection="1">
      <alignment horizontal="center" vertical="center"/>
    </xf>
    <xf numFmtId="0" fontId="47" fillId="5" borderId="54" xfId="1" applyNumberFormat="1" applyFont="1" applyFill="1" applyBorder="1" applyAlignment="1" applyProtection="1">
      <alignment horizontal="center" vertical="center"/>
    </xf>
    <xf numFmtId="0" fontId="52" fillId="5" borderId="34" xfId="1" applyNumberFormat="1" applyFont="1" applyFill="1" applyBorder="1" applyAlignment="1" applyProtection="1">
      <alignment horizontal="center" vertical="center"/>
    </xf>
    <xf numFmtId="0" fontId="47" fillId="5" borderId="35" xfId="1" applyNumberFormat="1" applyFont="1" applyFill="1" applyBorder="1" applyAlignment="1" applyProtection="1">
      <alignment horizontal="center" vertical="center"/>
    </xf>
    <xf numFmtId="0" fontId="47" fillId="7" borderId="12" xfId="0" applyFont="1" applyFill="1" applyBorder="1" applyAlignment="1" applyProtection="1">
      <alignment horizontal="left" vertical="center"/>
      <protection locked="0"/>
    </xf>
    <xf numFmtId="0" fontId="52" fillId="7" borderId="11" xfId="1" applyNumberFormat="1" applyFont="1" applyFill="1" applyBorder="1" applyAlignment="1" applyProtection="1">
      <alignment horizontal="center" vertical="center"/>
      <protection locked="0"/>
    </xf>
    <xf numFmtId="3" fontId="47" fillId="7" borderId="12" xfId="1" applyNumberFormat="1" applyFont="1" applyFill="1" applyBorder="1" applyAlignment="1" applyProtection="1">
      <alignment horizontal="center" vertical="center"/>
    </xf>
    <xf numFmtId="0" fontId="52" fillId="7" borderId="12" xfId="1" applyNumberFormat="1" applyFont="1" applyFill="1" applyBorder="1" applyAlignment="1" applyProtection="1">
      <alignment horizontal="center" vertical="center"/>
    </xf>
    <xf numFmtId="3" fontId="66" fillId="5" borderId="18" xfId="0" applyNumberFormat="1" applyFont="1" applyFill="1" applyBorder="1" applyAlignment="1">
      <alignment horizontal="center" vertical="center"/>
    </xf>
    <xf numFmtId="3" fontId="66" fillId="7" borderId="5" xfId="0" applyNumberFormat="1" applyFont="1" applyFill="1" applyBorder="1" applyAlignment="1">
      <alignment horizontal="center" vertical="center"/>
    </xf>
    <xf numFmtId="1" fontId="52" fillId="8" borderId="41" xfId="0" applyNumberFormat="1" applyFont="1" applyFill="1" applyBorder="1" applyAlignment="1">
      <alignment horizontal="center" vertical="center"/>
    </xf>
    <xf numFmtId="3" fontId="67" fillId="0" borderId="0" xfId="0" applyNumberFormat="1" applyFont="1" applyProtection="1">
      <protection locked="0"/>
    </xf>
    <xf numFmtId="0" fontId="62" fillId="0" borderId="0" xfId="0" applyFont="1" applyAlignment="1" applyProtection="1">
      <alignment horizontal="right"/>
      <protection locked="0"/>
    </xf>
    <xf numFmtId="0" fontId="65" fillId="0" borderId="0" xfId="0" applyFont="1" applyAlignment="1" applyProtection="1">
      <alignment horizontal="center" vertical="center"/>
      <protection locked="0"/>
    </xf>
    <xf numFmtId="3" fontId="66" fillId="0" borderId="0" xfId="0" applyNumberFormat="1" applyFont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26" fillId="11" borderId="23" xfId="0" applyFont="1" applyFill="1" applyBorder="1" applyAlignment="1" applyProtection="1">
      <alignment horizontal="center" vertical="center" textRotation="90" wrapText="1"/>
      <protection locked="0"/>
    </xf>
    <xf numFmtId="0" fontId="26" fillId="11" borderId="34" xfId="0" applyFont="1" applyFill="1" applyBorder="1" applyAlignment="1" applyProtection="1">
      <alignment horizontal="center" vertical="center" textRotation="90" wrapText="1"/>
      <protection locked="0"/>
    </xf>
    <xf numFmtId="0" fontId="26" fillId="11" borderId="37" xfId="0" applyFont="1" applyFill="1" applyBorder="1" applyAlignment="1" applyProtection="1">
      <alignment horizontal="center" vertical="center" textRotation="90" wrapText="1"/>
      <protection locked="0"/>
    </xf>
    <xf numFmtId="3" fontId="66" fillId="5" borderId="18" xfId="0" applyNumberFormat="1" applyFont="1" applyFill="1" applyBorder="1" applyAlignment="1">
      <alignment horizontal="center" vertical="center"/>
    </xf>
    <xf numFmtId="3" fontId="66" fillId="5" borderId="25" xfId="0" applyNumberFormat="1" applyFont="1" applyFill="1" applyBorder="1" applyAlignment="1">
      <alignment horizontal="center" vertical="center"/>
    </xf>
    <xf numFmtId="3" fontId="66" fillId="7" borderId="5" xfId="0" applyNumberFormat="1" applyFont="1" applyFill="1" applyBorder="1" applyAlignment="1">
      <alignment horizontal="center" vertical="center"/>
    </xf>
    <xf numFmtId="3" fontId="66" fillId="7" borderId="25" xfId="0" applyNumberFormat="1" applyFont="1" applyFill="1" applyBorder="1" applyAlignment="1">
      <alignment horizontal="center" vertical="center"/>
    </xf>
    <xf numFmtId="0" fontId="36" fillId="0" borderId="0" xfId="0" applyFont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horizontal="center" vertical="center"/>
      <protection locked="0"/>
    </xf>
    <xf numFmtId="3" fontId="66" fillId="7" borderId="6" xfId="0" applyNumberFormat="1" applyFont="1" applyFill="1" applyBorder="1" applyAlignment="1">
      <alignment horizontal="center" vertical="center"/>
    </xf>
    <xf numFmtId="3" fontId="66" fillId="7" borderId="26" xfId="0" applyNumberFormat="1" applyFont="1" applyFill="1" applyBorder="1" applyAlignment="1">
      <alignment horizontal="center" vertical="center"/>
    </xf>
    <xf numFmtId="0" fontId="65" fillId="7" borderId="15" xfId="0" applyFont="1" applyFill="1" applyBorder="1" applyAlignment="1" applyProtection="1">
      <alignment horizontal="center" vertical="center"/>
      <protection locked="0"/>
    </xf>
    <xf numFmtId="0" fontId="65" fillId="7" borderId="5" xfId="0" applyFont="1" applyFill="1" applyBorder="1" applyAlignment="1" applyProtection="1">
      <alignment horizontal="center" vertical="center"/>
      <protection locked="0"/>
    </xf>
    <xf numFmtId="0" fontId="65" fillId="7" borderId="16" xfId="0" applyFont="1" applyFill="1" applyBorder="1" applyAlignment="1" applyProtection="1">
      <alignment horizontal="center" vertical="center"/>
      <protection locked="0"/>
    </xf>
    <xf numFmtId="0" fontId="65" fillId="7" borderId="32" xfId="0" applyFont="1" applyFill="1" applyBorder="1" applyAlignment="1" applyProtection="1">
      <alignment horizontal="center" vertical="center"/>
      <protection locked="0"/>
    </xf>
    <xf numFmtId="0" fontId="65" fillId="7" borderId="25" xfId="0" applyFont="1" applyFill="1" applyBorder="1" applyAlignment="1" applyProtection="1">
      <alignment horizontal="center" vertical="center"/>
      <protection locked="0"/>
    </xf>
    <xf numFmtId="0" fontId="65" fillId="7" borderId="38" xfId="0" applyFont="1" applyFill="1" applyBorder="1" applyAlignment="1" applyProtection="1">
      <alignment horizontal="center" vertical="center"/>
      <protection locked="0"/>
    </xf>
    <xf numFmtId="3" fontId="66" fillId="7" borderId="52" xfId="0" applyNumberFormat="1" applyFont="1" applyFill="1" applyBorder="1" applyAlignment="1">
      <alignment horizontal="center" vertical="center"/>
    </xf>
    <xf numFmtId="3" fontId="66" fillId="7" borderId="59" xfId="0" applyNumberFormat="1" applyFont="1" applyFill="1" applyBorder="1" applyAlignment="1">
      <alignment horizontal="center" vertical="center"/>
    </xf>
    <xf numFmtId="3" fontId="66" fillId="7" borderId="53" xfId="0" applyNumberFormat="1" applyFont="1" applyFill="1" applyBorder="1" applyAlignment="1">
      <alignment horizontal="center" vertical="center"/>
    </xf>
    <xf numFmtId="3" fontId="66" fillId="7" borderId="60" xfId="0" applyNumberFormat="1" applyFont="1" applyFill="1" applyBorder="1" applyAlignment="1">
      <alignment horizontal="center" vertical="center"/>
    </xf>
    <xf numFmtId="3" fontId="66" fillId="7" borderId="17" xfId="0" applyNumberFormat="1" applyFont="1" applyFill="1" applyBorder="1" applyAlignment="1">
      <alignment horizontal="center" vertical="center"/>
    </xf>
    <xf numFmtId="3" fontId="66" fillId="7" borderId="36" xfId="0" applyNumberFormat="1" applyFont="1" applyFill="1" applyBorder="1" applyAlignment="1">
      <alignment horizontal="center" vertical="center"/>
    </xf>
    <xf numFmtId="3" fontId="66" fillId="7" borderId="16" xfId="0" applyNumberFormat="1" applyFont="1" applyFill="1" applyBorder="1" applyAlignment="1">
      <alignment horizontal="center" vertical="center"/>
    </xf>
    <xf numFmtId="3" fontId="66" fillId="7" borderId="38" xfId="0" applyNumberFormat="1" applyFont="1" applyFill="1" applyBorder="1" applyAlignment="1">
      <alignment horizontal="center" vertical="center"/>
    </xf>
    <xf numFmtId="0" fontId="66" fillId="7" borderId="25" xfId="0" applyFont="1" applyFill="1" applyBorder="1" applyAlignment="1">
      <alignment horizontal="center" vertical="center"/>
    </xf>
    <xf numFmtId="0" fontId="66" fillId="5" borderId="25" xfId="0" applyFont="1" applyFill="1" applyBorder="1" applyAlignment="1">
      <alignment horizontal="center" vertical="center"/>
    </xf>
    <xf numFmtId="0" fontId="8" fillId="11" borderId="30" xfId="0" applyFont="1" applyFill="1" applyBorder="1" applyAlignment="1" applyProtection="1">
      <alignment horizontal="center" vertical="center"/>
      <protection locked="0"/>
    </xf>
    <xf numFmtId="0" fontId="8" fillId="11" borderId="38" xfId="0" applyFont="1" applyFill="1" applyBorder="1" applyAlignment="1" applyProtection="1">
      <alignment horizontal="center" vertical="center"/>
      <protection locked="0"/>
    </xf>
    <xf numFmtId="0" fontId="10" fillId="11" borderId="27" xfId="0" applyFont="1" applyFill="1" applyBorder="1" applyAlignment="1" applyProtection="1">
      <alignment horizontal="center" vertical="center" textRotation="90" wrapText="1"/>
      <protection locked="0"/>
    </xf>
    <xf numFmtId="0" fontId="10" fillId="11" borderId="20" xfId="0" applyFont="1" applyFill="1" applyBorder="1" applyAlignment="1" applyProtection="1">
      <alignment horizontal="center" vertical="center" textRotation="90" wrapText="1"/>
      <protection locked="0"/>
    </xf>
    <xf numFmtId="0" fontId="8" fillId="11" borderId="18" xfId="0" applyFont="1" applyFill="1" applyBorder="1" applyAlignment="1" applyProtection="1">
      <alignment horizontal="center" vertical="center"/>
      <protection locked="0"/>
    </xf>
    <xf numFmtId="0" fontId="8" fillId="11" borderId="25" xfId="0" applyFont="1" applyFill="1" applyBorder="1" applyAlignment="1" applyProtection="1">
      <alignment horizontal="center" vertical="center"/>
      <protection locked="0"/>
    </xf>
    <xf numFmtId="0" fontId="65" fillId="5" borderId="27" xfId="0" applyFont="1" applyFill="1" applyBorder="1" applyAlignment="1" applyProtection="1">
      <alignment horizontal="center" vertical="center"/>
      <protection locked="0"/>
    </xf>
    <xf numFmtId="0" fontId="65" fillId="5" borderId="18" xfId="0" applyFont="1" applyFill="1" applyBorder="1" applyAlignment="1" applyProtection="1">
      <alignment horizontal="center" vertical="center"/>
      <protection locked="0"/>
    </xf>
    <xf numFmtId="0" fontId="65" fillId="5" borderId="30" xfId="0" applyFont="1" applyFill="1" applyBorder="1" applyAlignment="1" applyProtection="1">
      <alignment horizontal="center" vertical="center"/>
      <protection locked="0"/>
    </xf>
    <xf numFmtId="0" fontId="65" fillId="5" borderId="32" xfId="0" applyFont="1" applyFill="1" applyBorder="1" applyAlignment="1" applyProtection="1">
      <alignment horizontal="center" vertical="center"/>
      <protection locked="0"/>
    </xf>
    <xf numFmtId="0" fontId="65" fillId="5" borderId="25" xfId="0" applyFont="1" applyFill="1" applyBorder="1" applyAlignment="1" applyProtection="1">
      <alignment horizontal="center" vertical="center"/>
      <protection locked="0"/>
    </xf>
    <xf numFmtId="0" fontId="65" fillId="5" borderId="38" xfId="0" applyFont="1" applyFill="1" applyBorder="1" applyAlignment="1" applyProtection="1">
      <alignment horizontal="center" vertical="center"/>
      <protection locked="0"/>
    </xf>
    <xf numFmtId="3" fontId="66" fillId="5" borderId="61" xfId="0" applyNumberFormat="1" applyFont="1" applyFill="1" applyBorder="1" applyAlignment="1">
      <alignment horizontal="center" vertical="center"/>
    </xf>
    <xf numFmtId="3" fontId="66" fillId="5" borderId="59" xfId="0" applyNumberFormat="1" applyFont="1" applyFill="1" applyBorder="1" applyAlignment="1">
      <alignment horizontal="center" vertical="center"/>
    </xf>
    <xf numFmtId="3" fontId="66" fillId="5" borderId="62" xfId="0" applyNumberFormat="1" applyFont="1" applyFill="1" applyBorder="1" applyAlignment="1">
      <alignment horizontal="center" vertical="center"/>
    </xf>
    <xf numFmtId="3" fontId="66" fillId="5" borderId="60" xfId="0" applyNumberFormat="1" applyFont="1" applyFill="1" applyBorder="1" applyAlignment="1">
      <alignment horizontal="center" vertical="center"/>
    </xf>
    <xf numFmtId="3" fontId="66" fillId="5" borderId="29" xfId="0" applyNumberFormat="1" applyFont="1" applyFill="1" applyBorder="1" applyAlignment="1">
      <alignment horizontal="center" vertical="center"/>
    </xf>
    <xf numFmtId="3" fontId="66" fillId="5" borderId="36" xfId="0" applyNumberFormat="1" applyFont="1" applyFill="1" applyBorder="1" applyAlignment="1">
      <alignment horizontal="center" vertical="center"/>
    </xf>
    <xf numFmtId="3" fontId="66" fillId="5" borderId="30" xfId="0" applyNumberFormat="1" applyFont="1" applyFill="1" applyBorder="1" applyAlignment="1">
      <alignment horizontal="center" vertical="center"/>
    </xf>
    <xf numFmtId="3" fontId="66" fillId="5" borderId="38" xfId="0" applyNumberFormat="1" applyFont="1" applyFill="1" applyBorder="1" applyAlignment="1">
      <alignment horizontal="center" vertical="center"/>
    </xf>
    <xf numFmtId="0" fontId="7" fillId="11" borderId="67" xfId="0" applyFont="1" applyFill="1" applyBorder="1" applyAlignment="1" applyProtection="1">
      <alignment horizontal="center" vertical="center" textRotation="90" wrapText="1"/>
      <protection locked="0"/>
    </xf>
    <xf numFmtId="0" fontId="7" fillId="11" borderId="54" xfId="0" applyFont="1" applyFill="1" applyBorder="1" applyAlignment="1" applyProtection="1">
      <alignment horizontal="center" vertical="center" textRotation="90" wrapText="1"/>
      <protection locked="0"/>
    </xf>
    <xf numFmtId="0" fontId="7" fillId="11" borderId="9" xfId="0" applyFont="1" applyFill="1" applyBorder="1" applyAlignment="1" applyProtection="1">
      <alignment horizontal="center" vertical="center" textRotation="90" wrapText="1"/>
      <protection locked="0"/>
    </xf>
    <xf numFmtId="0" fontId="7" fillId="11" borderId="24" xfId="0" applyFont="1" applyFill="1" applyBorder="1" applyAlignment="1" applyProtection="1">
      <alignment horizontal="center" vertical="center" textRotation="90" wrapText="1"/>
      <protection locked="0"/>
    </xf>
    <xf numFmtId="0" fontId="10" fillId="11" borderId="19" xfId="0" applyFont="1" applyFill="1" applyBorder="1" applyAlignment="1" applyProtection="1">
      <alignment horizontal="center" vertical="center" textRotation="90" wrapText="1"/>
      <protection locked="0"/>
    </xf>
    <xf numFmtId="0" fontId="10" fillId="11" borderId="24" xfId="0" applyFont="1" applyFill="1" applyBorder="1" applyAlignment="1" applyProtection="1">
      <alignment horizontal="center" vertical="center" textRotation="90" wrapText="1"/>
      <protection locked="0"/>
    </xf>
    <xf numFmtId="0" fontId="10" fillId="11" borderId="18" xfId="0" applyFont="1" applyFill="1" applyBorder="1" applyAlignment="1" applyProtection="1">
      <alignment horizontal="center" vertical="center" textRotation="90" wrapText="1"/>
      <protection locked="0"/>
    </xf>
    <xf numFmtId="0" fontId="10" fillId="11" borderId="23" xfId="0" applyFont="1" applyFill="1" applyBorder="1" applyAlignment="1" applyProtection="1">
      <alignment horizontal="center" vertical="center" textRotation="90" wrapText="1"/>
      <protection locked="0"/>
    </xf>
    <xf numFmtId="0" fontId="8" fillId="11" borderId="27" xfId="0" applyFont="1" applyFill="1" applyBorder="1" applyAlignment="1" applyProtection="1">
      <alignment horizontal="center" vertical="center"/>
      <protection locked="0"/>
    </xf>
    <xf numFmtId="0" fontId="8" fillId="11" borderId="19" xfId="0" applyFont="1" applyFill="1" applyBorder="1" applyAlignment="1" applyProtection="1">
      <alignment horizontal="center" vertical="center"/>
      <protection locked="0"/>
    </xf>
    <xf numFmtId="0" fontId="6" fillId="11" borderId="63" xfId="0" applyFont="1" applyFill="1" applyBorder="1" applyAlignment="1" applyProtection="1">
      <alignment horizontal="center" vertical="center"/>
      <protection locked="0"/>
    </xf>
    <xf numFmtId="0" fontId="6" fillId="11" borderId="64" xfId="0" applyFont="1" applyFill="1" applyBorder="1" applyAlignment="1" applyProtection="1">
      <alignment horizontal="center" vertical="center"/>
      <protection locked="0"/>
    </xf>
    <xf numFmtId="0" fontId="6" fillId="11" borderId="65" xfId="0" applyFont="1" applyFill="1" applyBorder="1" applyAlignment="1" applyProtection="1">
      <alignment horizontal="center" vertical="center"/>
      <protection locked="0"/>
    </xf>
    <xf numFmtId="0" fontId="10" fillId="11" borderId="3" xfId="0" applyFont="1" applyFill="1" applyBorder="1" applyAlignment="1" applyProtection="1">
      <alignment horizontal="center" vertical="center"/>
      <protection locked="0"/>
    </xf>
    <xf numFmtId="0" fontId="10" fillId="11" borderId="8" xfId="0" applyFont="1" applyFill="1" applyBorder="1" applyAlignment="1" applyProtection="1">
      <alignment horizontal="center" vertical="center"/>
      <protection locked="0"/>
    </xf>
    <xf numFmtId="0" fontId="10" fillId="11" borderId="4" xfId="0" applyFont="1" applyFill="1" applyBorder="1" applyAlignment="1" applyProtection="1">
      <alignment horizontal="center" vertical="center"/>
      <protection locked="0"/>
    </xf>
    <xf numFmtId="0" fontId="8" fillId="11" borderId="32" xfId="0" applyFont="1" applyFill="1" applyBorder="1" applyAlignment="1" applyProtection="1">
      <alignment horizontal="center" vertical="center"/>
      <protection locked="0"/>
    </xf>
    <xf numFmtId="0" fontId="10" fillId="11" borderId="43" xfId="0" applyFont="1" applyFill="1" applyBorder="1" applyAlignment="1" applyProtection="1">
      <alignment horizontal="center" vertical="center" textRotation="90" wrapText="1"/>
      <protection locked="0"/>
    </xf>
    <xf numFmtId="0" fontId="10" fillId="11" borderId="34" xfId="0" applyFont="1" applyFill="1" applyBorder="1" applyAlignment="1" applyProtection="1">
      <alignment horizontal="center" vertical="center" textRotation="90" wrapText="1"/>
      <protection locked="0"/>
    </xf>
    <xf numFmtId="0" fontId="10" fillId="11" borderId="7" xfId="0" applyFont="1" applyFill="1" applyBorder="1" applyAlignment="1" applyProtection="1">
      <alignment horizontal="center" vertical="center"/>
      <protection locked="0"/>
    </xf>
    <xf numFmtId="0" fontId="10" fillId="11" borderId="9" xfId="0" applyFont="1" applyFill="1" applyBorder="1" applyAlignment="1" applyProtection="1">
      <alignment horizontal="center" vertical="center"/>
      <protection locked="0"/>
    </xf>
    <xf numFmtId="0" fontId="34" fillId="0" borderId="0" xfId="0" applyFont="1" applyAlignment="1" applyProtection="1">
      <alignment horizontal="left" vertical="top"/>
      <protection locked="0"/>
    </xf>
    <xf numFmtId="0" fontId="6" fillId="11" borderId="27" xfId="0" applyFont="1" applyFill="1" applyBorder="1" applyAlignment="1" applyProtection="1">
      <alignment horizontal="center" vertical="center"/>
      <protection locked="0"/>
    </xf>
    <xf numFmtId="0" fontId="6" fillId="11" borderId="3" xfId="0" applyFont="1" applyFill="1" applyBorder="1" applyAlignment="1" applyProtection="1">
      <alignment horizontal="center" vertical="center"/>
      <protection locked="0"/>
    </xf>
    <xf numFmtId="0" fontId="6" fillId="11" borderId="20" xfId="0" applyFont="1" applyFill="1" applyBorder="1" applyAlignment="1" applyProtection="1">
      <alignment horizontal="center" vertical="center"/>
      <protection locked="0"/>
    </xf>
    <xf numFmtId="0" fontId="10" fillId="11" borderId="18" xfId="0" applyFont="1" applyFill="1" applyBorder="1" applyAlignment="1" applyProtection="1">
      <alignment horizontal="center" vertical="center"/>
      <protection locked="0"/>
    </xf>
    <xf numFmtId="0" fontId="12" fillId="11" borderId="8" xfId="0" applyFont="1" applyFill="1" applyBorder="1" applyAlignment="1" applyProtection="1">
      <alignment vertical="center"/>
      <protection locked="0"/>
    </xf>
    <xf numFmtId="0" fontId="12" fillId="11" borderId="23" xfId="0" applyFont="1" applyFill="1" applyBorder="1" applyAlignment="1" applyProtection="1">
      <alignment vertical="center"/>
      <protection locked="0"/>
    </xf>
    <xf numFmtId="0" fontId="7" fillId="11" borderId="30" xfId="0" applyFont="1" applyFill="1" applyBorder="1" applyAlignment="1" applyProtection="1">
      <alignment horizontal="center" vertical="center" textRotation="90" wrapText="1"/>
      <protection locked="0"/>
    </xf>
    <xf numFmtId="0" fontId="7" fillId="11" borderId="4" xfId="0" applyFont="1" applyFill="1" applyBorder="1" applyAlignment="1" applyProtection="1">
      <alignment horizontal="center" vertical="center" textRotation="90" wrapText="1"/>
      <protection locked="0"/>
    </xf>
    <xf numFmtId="0" fontId="7" fillId="11" borderId="21" xfId="0" applyFont="1" applyFill="1" applyBorder="1" applyAlignment="1" applyProtection="1">
      <alignment horizontal="center" vertical="center" textRotation="90" wrapText="1"/>
      <protection locked="0"/>
    </xf>
    <xf numFmtId="0" fontId="8" fillId="11" borderId="49" xfId="0" applyFont="1" applyFill="1" applyBorder="1" applyAlignment="1" applyProtection="1">
      <alignment horizontal="center" vertical="center"/>
      <protection locked="0"/>
    </xf>
    <xf numFmtId="0" fontId="8" fillId="11" borderId="43" xfId="0" applyFont="1" applyFill="1" applyBorder="1" applyAlignment="1" applyProtection="1">
      <alignment horizontal="center" vertical="center"/>
      <protection locked="0"/>
    </xf>
    <xf numFmtId="0" fontId="6" fillId="11" borderId="46" xfId="0" applyFont="1" applyFill="1" applyBorder="1" applyAlignment="1" applyProtection="1">
      <alignment horizontal="center" vertical="center"/>
      <protection locked="0"/>
    </xf>
    <xf numFmtId="0" fontId="7" fillId="11" borderId="69" xfId="0" applyFont="1" applyFill="1" applyBorder="1" applyAlignment="1" applyProtection="1">
      <alignment horizontal="center" vertical="center" textRotation="90" wrapText="1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26" fillId="11" borderId="22" xfId="0" applyFont="1" applyFill="1" applyBorder="1" applyAlignment="1" applyProtection="1">
      <alignment horizontal="center" vertical="center" textRotation="90" wrapText="1"/>
      <protection locked="0"/>
    </xf>
    <xf numFmtId="0" fontId="26" fillId="11" borderId="48" xfId="0" applyFont="1" applyFill="1" applyBorder="1" applyAlignment="1" applyProtection="1">
      <alignment horizontal="center" vertical="center" textRotation="90" wrapText="1"/>
      <protection locked="0"/>
    </xf>
    <xf numFmtId="0" fontId="26" fillId="11" borderId="68" xfId="0" applyFont="1" applyFill="1" applyBorder="1" applyAlignment="1" applyProtection="1">
      <alignment horizontal="center" vertical="center" textRotation="90" wrapText="1"/>
      <protection locked="0"/>
    </xf>
    <xf numFmtId="0" fontId="26" fillId="11" borderId="21" xfId="0" applyFont="1" applyFill="1" applyBorder="1" applyAlignment="1" applyProtection="1">
      <alignment horizontal="center" vertical="center" textRotation="90" wrapText="1"/>
      <protection locked="0"/>
    </xf>
    <xf numFmtId="0" fontId="26" fillId="11" borderId="47" xfId="0" applyFont="1" applyFill="1" applyBorder="1" applyAlignment="1" applyProtection="1">
      <alignment horizontal="center" vertical="center" textRotation="90" wrapText="1"/>
      <protection locked="0"/>
    </xf>
    <xf numFmtId="0" fontId="26" fillId="11" borderId="40" xfId="0" applyFont="1" applyFill="1" applyBorder="1" applyAlignment="1" applyProtection="1">
      <alignment horizontal="center" vertical="center" textRotation="90" wrapText="1"/>
      <protection locked="0"/>
    </xf>
    <xf numFmtId="0" fontId="7" fillId="11" borderId="23" xfId="0" applyFont="1" applyFill="1" applyBorder="1" applyAlignment="1" applyProtection="1">
      <alignment horizontal="center" vertical="center" textRotation="90" wrapText="1"/>
      <protection locked="0"/>
    </xf>
    <xf numFmtId="0" fontId="7" fillId="11" borderId="34" xfId="0" applyFont="1" applyFill="1" applyBorder="1" applyAlignment="1" applyProtection="1">
      <alignment horizontal="center" vertical="center" textRotation="90" wrapText="1"/>
      <protection locked="0"/>
    </xf>
    <xf numFmtId="0" fontId="7" fillId="11" borderId="37" xfId="0" applyFont="1" applyFill="1" applyBorder="1" applyAlignment="1" applyProtection="1">
      <alignment horizontal="center" vertical="center" textRotation="90" wrapText="1"/>
      <protection locked="0"/>
    </xf>
    <xf numFmtId="0" fontId="7" fillId="11" borderId="23" xfId="0" applyFont="1" applyFill="1" applyBorder="1" applyAlignment="1" applyProtection="1">
      <alignment horizontal="center" vertical="center" textRotation="90"/>
      <protection locked="0"/>
    </xf>
    <xf numFmtId="0" fontId="7" fillId="11" borderId="34" xfId="0" applyFont="1" applyFill="1" applyBorder="1" applyAlignment="1" applyProtection="1">
      <alignment horizontal="center" vertical="center" textRotation="90"/>
      <protection locked="0"/>
    </xf>
    <xf numFmtId="0" fontId="7" fillId="11" borderId="66" xfId="0" applyFont="1" applyFill="1" applyBorder="1" applyAlignment="1" applyProtection="1">
      <alignment horizontal="center" vertical="center" textRotation="90" wrapText="1"/>
      <protection locked="0"/>
    </xf>
    <xf numFmtId="0" fontId="7" fillId="11" borderId="55" xfId="0" applyFont="1" applyFill="1" applyBorder="1" applyAlignment="1" applyProtection="1">
      <alignment horizontal="center" vertical="center" textRotation="90" wrapText="1"/>
      <protection locked="0"/>
    </xf>
    <xf numFmtId="0" fontId="24" fillId="2" borderId="4" xfId="0" applyFont="1" applyFill="1" applyBorder="1" applyAlignment="1">
      <alignment horizontal="center" vertical="center" wrapText="1"/>
    </xf>
    <xf numFmtId="0" fontId="24" fillId="2" borderId="31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11" borderId="18" xfId="0" applyFont="1" applyFill="1" applyBorder="1" applyAlignment="1" applyProtection="1">
      <alignment horizontal="center" vertical="center"/>
      <protection locked="0"/>
    </xf>
    <xf numFmtId="0" fontId="6" fillId="11" borderId="8" xfId="0" applyFont="1" applyFill="1" applyBorder="1" applyAlignment="1" applyProtection="1">
      <alignment horizontal="center" vertical="center"/>
      <protection locked="0"/>
    </xf>
    <xf numFmtId="0" fontId="9" fillId="11" borderId="8" xfId="0" applyFont="1" applyFill="1" applyBorder="1" applyAlignment="1" applyProtection="1">
      <alignment vertical="center"/>
      <protection locked="0"/>
    </xf>
    <xf numFmtId="0" fontId="9" fillId="11" borderId="23" xfId="0" applyFont="1" applyFill="1" applyBorder="1" applyAlignment="1" applyProtection="1">
      <alignment vertical="center"/>
      <protection locked="0"/>
    </xf>
    <xf numFmtId="0" fontId="4" fillId="11" borderId="43" xfId="0" applyFont="1" applyFill="1" applyBorder="1" applyAlignment="1" applyProtection="1">
      <alignment horizontal="center" vertical="center" textRotation="90" wrapText="1"/>
      <protection locked="0"/>
    </xf>
    <xf numFmtId="0" fontId="4" fillId="11" borderId="34" xfId="0" applyFont="1" applyFill="1" applyBorder="1" applyAlignment="1" applyProtection="1">
      <alignment horizontal="center" vertical="center" textRotation="90" wrapText="1"/>
      <protection locked="0"/>
    </xf>
    <xf numFmtId="0" fontId="4" fillId="11" borderId="18" xfId="0" applyFont="1" applyFill="1" applyBorder="1" applyAlignment="1" applyProtection="1">
      <alignment horizontal="center" vertical="center" textRotation="90" wrapText="1"/>
      <protection locked="0"/>
    </xf>
    <xf numFmtId="0" fontId="4" fillId="11" borderId="23" xfId="0" applyFont="1" applyFill="1" applyBorder="1" applyAlignment="1" applyProtection="1">
      <alignment horizontal="center" vertical="center" textRotation="90" wrapText="1"/>
      <protection locked="0"/>
    </xf>
    <xf numFmtId="0" fontId="8" fillId="11" borderId="26" xfId="0" applyFont="1" applyFill="1" applyBorder="1" applyAlignment="1" applyProtection="1">
      <alignment horizontal="center" vertical="center"/>
      <protection locked="0"/>
    </xf>
    <xf numFmtId="0" fontId="4" fillId="11" borderId="29" xfId="0" applyFont="1" applyFill="1" applyBorder="1" applyAlignment="1" applyProtection="1">
      <alignment horizontal="center" vertical="center" textRotation="90" wrapText="1"/>
      <protection locked="0"/>
    </xf>
    <xf numFmtId="0" fontId="4" fillId="11" borderId="22" xfId="0" applyFont="1" applyFill="1" applyBorder="1" applyAlignment="1" applyProtection="1">
      <alignment horizontal="center" vertical="center" textRotation="90" wrapText="1"/>
      <protection locked="0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FF99"/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46</xdr:row>
      <xdr:rowOff>0</xdr:rowOff>
    </xdr:from>
    <xdr:to>
      <xdr:col>3</xdr:col>
      <xdr:colOff>167640</xdr:colOff>
      <xdr:row>46</xdr:row>
      <xdr:rowOff>0</xdr:rowOff>
    </xdr:to>
    <xdr:sp macro="" textlink="">
      <xdr:nvSpPr>
        <xdr:cNvPr id="8476" name="Line 6">
          <a:extLst>
            <a:ext uri="{FF2B5EF4-FFF2-40B4-BE49-F238E27FC236}">
              <a16:creationId xmlns:a16="http://schemas.microsoft.com/office/drawing/2014/main" id="{00000000-0008-0000-0000-00001C210000}"/>
            </a:ext>
          </a:extLst>
        </xdr:cNvPr>
        <xdr:cNvSpPr>
          <a:spLocks noChangeShapeType="1"/>
        </xdr:cNvSpPr>
      </xdr:nvSpPr>
      <xdr:spPr bwMode="auto">
        <a:xfrm>
          <a:off x="3048000" y="8248650"/>
          <a:ext cx="1676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46</xdr:row>
      <xdr:rowOff>0</xdr:rowOff>
    </xdr:from>
    <xdr:to>
      <xdr:col>3</xdr:col>
      <xdr:colOff>0</xdr:colOff>
      <xdr:row>46</xdr:row>
      <xdr:rowOff>0</xdr:rowOff>
    </xdr:to>
    <xdr:sp macro="" textlink="">
      <xdr:nvSpPr>
        <xdr:cNvPr id="8477" name="Line 7">
          <a:extLst>
            <a:ext uri="{FF2B5EF4-FFF2-40B4-BE49-F238E27FC236}">
              <a16:creationId xmlns:a16="http://schemas.microsoft.com/office/drawing/2014/main" id="{00000000-0008-0000-0000-00001D210000}"/>
            </a:ext>
          </a:extLst>
        </xdr:cNvPr>
        <xdr:cNvSpPr>
          <a:spLocks noChangeShapeType="1"/>
        </xdr:cNvSpPr>
      </xdr:nvSpPr>
      <xdr:spPr bwMode="auto">
        <a:xfrm>
          <a:off x="2865120" y="8248650"/>
          <a:ext cx="1828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46</xdr:row>
      <xdr:rowOff>0</xdr:rowOff>
    </xdr:from>
    <xdr:to>
      <xdr:col>3</xdr:col>
      <xdr:colOff>167640</xdr:colOff>
      <xdr:row>46</xdr:row>
      <xdr:rowOff>0</xdr:rowOff>
    </xdr:to>
    <xdr:sp macro="" textlink="">
      <xdr:nvSpPr>
        <xdr:cNvPr id="8478" name="Line 6">
          <a:extLst>
            <a:ext uri="{FF2B5EF4-FFF2-40B4-BE49-F238E27FC236}">
              <a16:creationId xmlns:a16="http://schemas.microsoft.com/office/drawing/2014/main" id="{00000000-0008-0000-0000-00001E210000}"/>
            </a:ext>
          </a:extLst>
        </xdr:cNvPr>
        <xdr:cNvSpPr>
          <a:spLocks noChangeShapeType="1"/>
        </xdr:cNvSpPr>
      </xdr:nvSpPr>
      <xdr:spPr bwMode="auto">
        <a:xfrm>
          <a:off x="3048000" y="8248650"/>
          <a:ext cx="1676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46</xdr:row>
      <xdr:rowOff>0</xdr:rowOff>
    </xdr:from>
    <xdr:to>
      <xdr:col>3</xdr:col>
      <xdr:colOff>0</xdr:colOff>
      <xdr:row>46</xdr:row>
      <xdr:rowOff>0</xdr:rowOff>
    </xdr:to>
    <xdr:sp macro="" textlink="">
      <xdr:nvSpPr>
        <xdr:cNvPr id="8479" name="Line 7">
          <a:extLst>
            <a:ext uri="{FF2B5EF4-FFF2-40B4-BE49-F238E27FC236}">
              <a16:creationId xmlns:a16="http://schemas.microsoft.com/office/drawing/2014/main" id="{00000000-0008-0000-0000-00001F210000}"/>
            </a:ext>
          </a:extLst>
        </xdr:cNvPr>
        <xdr:cNvSpPr>
          <a:spLocks noChangeShapeType="1"/>
        </xdr:cNvSpPr>
      </xdr:nvSpPr>
      <xdr:spPr bwMode="auto">
        <a:xfrm>
          <a:off x="2865120" y="8248650"/>
          <a:ext cx="1828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46</xdr:row>
      <xdr:rowOff>0</xdr:rowOff>
    </xdr:from>
    <xdr:to>
      <xdr:col>3</xdr:col>
      <xdr:colOff>167640</xdr:colOff>
      <xdr:row>46</xdr:row>
      <xdr:rowOff>0</xdr:rowOff>
    </xdr:to>
    <xdr:sp macro="" textlink="">
      <xdr:nvSpPr>
        <xdr:cNvPr id="8480" name="Line 11">
          <a:extLst>
            <a:ext uri="{FF2B5EF4-FFF2-40B4-BE49-F238E27FC236}">
              <a16:creationId xmlns:a16="http://schemas.microsoft.com/office/drawing/2014/main" id="{00000000-0008-0000-0000-000020210000}"/>
            </a:ext>
          </a:extLst>
        </xdr:cNvPr>
        <xdr:cNvSpPr>
          <a:spLocks noChangeShapeType="1"/>
        </xdr:cNvSpPr>
      </xdr:nvSpPr>
      <xdr:spPr bwMode="auto">
        <a:xfrm>
          <a:off x="3048000" y="8248650"/>
          <a:ext cx="1676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46</xdr:row>
      <xdr:rowOff>0</xdr:rowOff>
    </xdr:from>
    <xdr:to>
      <xdr:col>3</xdr:col>
      <xdr:colOff>167640</xdr:colOff>
      <xdr:row>46</xdr:row>
      <xdr:rowOff>0</xdr:rowOff>
    </xdr:to>
    <xdr:sp macro="" textlink="">
      <xdr:nvSpPr>
        <xdr:cNvPr id="8481" name="Line 6">
          <a:extLst>
            <a:ext uri="{FF2B5EF4-FFF2-40B4-BE49-F238E27FC236}">
              <a16:creationId xmlns:a16="http://schemas.microsoft.com/office/drawing/2014/main" id="{00000000-0008-0000-0000-000021210000}"/>
            </a:ext>
          </a:extLst>
        </xdr:cNvPr>
        <xdr:cNvSpPr>
          <a:spLocks noChangeShapeType="1"/>
        </xdr:cNvSpPr>
      </xdr:nvSpPr>
      <xdr:spPr bwMode="auto">
        <a:xfrm>
          <a:off x="3048000" y="8248650"/>
          <a:ext cx="1676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46</xdr:row>
      <xdr:rowOff>0</xdr:rowOff>
    </xdr:from>
    <xdr:to>
      <xdr:col>3</xdr:col>
      <xdr:colOff>0</xdr:colOff>
      <xdr:row>46</xdr:row>
      <xdr:rowOff>0</xdr:rowOff>
    </xdr:to>
    <xdr:sp macro="" textlink="">
      <xdr:nvSpPr>
        <xdr:cNvPr id="8482" name="Line 7">
          <a:extLst>
            <a:ext uri="{FF2B5EF4-FFF2-40B4-BE49-F238E27FC236}">
              <a16:creationId xmlns:a16="http://schemas.microsoft.com/office/drawing/2014/main" id="{00000000-0008-0000-0000-000022210000}"/>
            </a:ext>
          </a:extLst>
        </xdr:cNvPr>
        <xdr:cNvSpPr>
          <a:spLocks noChangeShapeType="1"/>
        </xdr:cNvSpPr>
      </xdr:nvSpPr>
      <xdr:spPr bwMode="auto">
        <a:xfrm>
          <a:off x="2865120" y="8248650"/>
          <a:ext cx="1828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46</xdr:row>
      <xdr:rowOff>0</xdr:rowOff>
    </xdr:from>
    <xdr:to>
      <xdr:col>3</xdr:col>
      <xdr:colOff>167640</xdr:colOff>
      <xdr:row>46</xdr:row>
      <xdr:rowOff>0</xdr:rowOff>
    </xdr:to>
    <xdr:sp macro="" textlink="">
      <xdr:nvSpPr>
        <xdr:cNvPr id="8483" name="Line 6">
          <a:extLst>
            <a:ext uri="{FF2B5EF4-FFF2-40B4-BE49-F238E27FC236}">
              <a16:creationId xmlns:a16="http://schemas.microsoft.com/office/drawing/2014/main" id="{00000000-0008-0000-0000-000023210000}"/>
            </a:ext>
          </a:extLst>
        </xdr:cNvPr>
        <xdr:cNvSpPr>
          <a:spLocks noChangeShapeType="1"/>
        </xdr:cNvSpPr>
      </xdr:nvSpPr>
      <xdr:spPr bwMode="auto">
        <a:xfrm>
          <a:off x="3048000" y="8248650"/>
          <a:ext cx="1676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46</xdr:row>
      <xdr:rowOff>0</xdr:rowOff>
    </xdr:from>
    <xdr:to>
      <xdr:col>3</xdr:col>
      <xdr:colOff>0</xdr:colOff>
      <xdr:row>46</xdr:row>
      <xdr:rowOff>0</xdr:rowOff>
    </xdr:to>
    <xdr:sp macro="" textlink="">
      <xdr:nvSpPr>
        <xdr:cNvPr id="8484" name="Line 7">
          <a:extLst>
            <a:ext uri="{FF2B5EF4-FFF2-40B4-BE49-F238E27FC236}">
              <a16:creationId xmlns:a16="http://schemas.microsoft.com/office/drawing/2014/main" id="{00000000-0008-0000-0000-000024210000}"/>
            </a:ext>
          </a:extLst>
        </xdr:cNvPr>
        <xdr:cNvSpPr>
          <a:spLocks noChangeShapeType="1"/>
        </xdr:cNvSpPr>
      </xdr:nvSpPr>
      <xdr:spPr bwMode="auto">
        <a:xfrm>
          <a:off x="2865120" y="8248650"/>
          <a:ext cx="1828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46</xdr:row>
      <xdr:rowOff>0</xdr:rowOff>
    </xdr:from>
    <xdr:to>
      <xdr:col>3</xdr:col>
      <xdr:colOff>167640</xdr:colOff>
      <xdr:row>46</xdr:row>
      <xdr:rowOff>0</xdr:rowOff>
    </xdr:to>
    <xdr:sp macro="" textlink="">
      <xdr:nvSpPr>
        <xdr:cNvPr id="8485" name="Line 6">
          <a:extLst>
            <a:ext uri="{FF2B5EF4-FFF2-40B4-BE49-F238E27FC236}">
              <a16:creationId xmlns:a16="http://schemas.microsoft.com/office/drawing/2014/main" id="{00000000-0008-0000-0000-000025210000}"/>
            </a:ext>
          </a:extLst>
        </xdr:cNvPr>
        <xdr:cNvSpPr>
          <a:spLocks noChangeShapeType="1"/>
        </xdr:cNvSpPr>
      </xdr:nvSpPr>
      <xdr:spPr bwMode="auto">
        <a:xfrm>
          <a:off x="3048000" y="8248650"/>
          <a:ext cx="1676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46</xdr:row>
      <xdr:rowOff>0</xdr:rowOff>
    </xdr:from>
    <xdr:to>
      <xdr:col>3</xdr:col>
      <xdr:colOff>0</xdr:colOff>
      <xdr:row>46</xdr:row>
      <xdr:rowOff>0</xdr:rowOff>
    </xdr:to>
    <xdr:sp macro="" textlink="">
      <xdr:nvSpPr>
        <xdr:cNvPr id="8486" name="Line 7">
          <a:extLst>
            <a:ext uri="{FF2B5EF4-FFF2-40B4-BE49-F238E27FC236}">
              <a16:creationId xmlns:a16="http://schemas.microsoft.com/office/drawing/2014/main" id="{00000000-0008-0000-0000-000026210000}"/>
            </a:ext>
          </a:extLst>
        </xdr:cNvPr>
        <xdr:cNvSpPr>
          <a:spLocks noChangeShapeType="1"/>
        </xdr:cNvSpPr>
      </xdr:nvSpPr>
      <xdr:spPr bwMode="auto">
        <a:xfrm>
          <a:off x="2865120" y="8248650"/>
          <a:ext cx="1828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46</xdr:row>
      <xdr:rowOff>0</xdr:rowOff>
    </xdr:from>
    <xdr:to>
      <xdr:col>3</xdr:col>
      <xdr:colOff>0</xdr:colOff>
      <xdr:row>46</xdr:row>
      <xdr:rowOff>0</xdr:rowOff>
    </xdr:to>
    <xdr:sp macro="" textlink="">
      <xdr:nvSpPr>
        <xdr:cNvPr id="8487" name="Line 7">
          <a:extLst>
            <a:ext uri="{FF2B5EF4-FFF2-40B4-BE49-F238E27FC236}">
              <a16:creationId xmlns:a16="http://schemas.microsoft.com/office/drawing/2014/main" id="{00000000-0008-0000-0000-000027210000}"/>
            </a:ext>
          </a:extLst>
        </xdr:cNvPr>
        <xdr:cNvSpPr>
          <a:spLocks noChangeShapeType="1"/>
        </xdr:cNvSpPr>
      </xdr:nvSpPr>
      <xdr:spPr bwMode="auto">
        <a:xfrm>
          <a:off x="2865120" y="8248650"/>
          <a:ext cx="1828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46</xdr:row>
      <xdr:rowOff>0</xdr:rowOff>
    </xdr:from>
    <xdr:to>
      <xdr:col>3</xdr:col>
      <xdr:colOff>167640</xdr:colOff>
      <xdr:row>46</xdr:row>
      <xdr:rowOff>0</xdr:rowOff>
    </xdr:to>
    <xdr:sp macro="" textlink="">
      <xdr:nvSpPr>
        <xdr:cNvPr id="8488" name="Line 6">
          <a:extLst>
            <a:ext uri="{FF2B5EF4-FFF2-40B4-BE49-F238E27FC236}">
              <a16:creationId xmlns:a16="http://schemas.microsoft.com/office/drawing/2014/main" id="{00000000-0008-0000-0000-000028210000}"/>
            </a:ext>
          </a:extLst>
        </xdr:cNvPr>
        <xdr:cNvSpPr>
          <a:spLocks noChangeShapeType="1"/>
        </xdr:cNvSpPr>
      </xdr:nvSpPr>
      <xdr:spPr bwMode="auto">
        <a:xfrm>
          <a:off x="3048000" y="8248650"/>
          <a:ext cx="1676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46</xdr:row>
      <xdr:rowOff>0</xdr:rowOff>
    </xdr:from>
    <xdr:to>
      <xdr:col>3</xdr:col>
      <xdr:colOff>0</xdr:colOff>
      <xdr:row>46</xdr:row>
      <xdr:rowOff>0</xdr:rowOff>
    </xdr:to>
    <xdr:sp macro="" textlink="">
      <xdr:nvSpPr>
        <xdr:cNvPr id="8489" name="Line 7">
          <a:extLst>
            <a:ext uri="{FF2B5EF4-FFF2-40B4-BE49-F238E27FC236}">
              <a16:creationId xmlns:a16="http://schemas.microsoft.com/office/drawing/2014/main" id="{00000000-0008-0000-0000-000029210000}"/>
            </a:ext>
          </a:extLst>
        </xdr:cNvPr>
        <xdr:cNvSpPr>
          <a:spLocks noChangeShapeType="1"/>
        </xdr:cNvSpPr>
      </xdr:nvSpPr>
      <xdr:spPr bwMode="auto">
        <a:xfrm>
          <a:off x="2865120" y="8248650"/>
          <a:ext cx="1828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46</xdr:row>
      <xdr:rowOff>0</xdr:rowOff>
    </xdr:from>
    <xdr:to>
      <xdr:col>3</xdr:col>
      <xdr:colOff>0</xdr:colOff>
      <xdr:row>46</xdr:row>
      <xdr:rowOff>0</xdr:rowOff>
    </xdr:to>
    <xdr:sp macro="" textlink="">
      <xdr:nvSpPr>
        <xdr:cNvPr id="8490" name="Line 7">
          <a:extLst>
            <a:ext uri="{FF2B5EF4-FFF2-40B4-BE49-F238E27FC236}">
              <a16:creationId xmlns:a16="http://schemas.microsoft.com/office/drawing/2014/main" id="{00000000-0008-0000-0000-00002A210000}"/>
            </a:ext>
          </a:extLst>
        </xdr:cNvPr>
        <xdr:cNvSpPr>
          <a:spLocks noChangeShapeType="1"/>
        </xdr:cNvSpPr>
      </xdr:nvSpPr>
      <xdr:spPr bwMode="auto">
        <a:xfrm>
          <a:off x="2865120" y="8248650"/>
          <a:ext cx="1828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46</xdr:row>
      <xdr:rowOff>0</xdr:rowOff>
    </xdr:from>
    <xdr:to>
      <xdr:col>3</xdr:col>
      <xdr:colOff>167640</xdr:colOff>
      <xdr:row>46</xdr:row>
      <xdr:rowOff>0</xdr:rowOff>
    </xdr:to>
    <xdr:sp macro="" textlink="">
      <xdr:nvSpPr>
        <xdr:cNvPr id="8491" name="Line 6">
          <a:extLst>
            <a:ext uri="{FF2B5EF4-FFF2-40B4-BE49-F238E27FC236}">
              <a16:creationId xmlns:a16="http://schemas.microsoft.com/office/drawing/2014/main" id="{00000000-0008-0000-0000-00002B210000}"/>
            </a:ext>
          </a:extLst>
        </xdr:cNvPr>
        <xdr:cNvSpPr>
          <a:spLocks noChangeShapeType="1"/>
        </xdr:cNvSpPr>
      </xdr:nvSpPr>
      <xdr:spPr bwMode="auto">
        <a:xfrm>
          <a:off x="3048000" y="8248650"/>
          <a:ext cx="1676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46</xdr:row>
      <xdr:rowOff>0</xdr:rowOff>
    </xdr:from>
    <xdr:to>
      <xdr:col>3</xdr:col>
      <xdr:colOff>0</xdr:colOff>
      <xdr:row>46</xdr:row>
      <xdr:rowOff>0</xdr:rowOff>
    </xdr:to>
    <xdr:sp macro="" textlink="">
      <xdr:nvSpPr>
        <xdr:cNvPr id="8492" name="Line 7">
          <a:extLst>
            <a:ext uri="{FF2B5EF4-FFF2-40B4-BE49-F238E27FC236}">
              <a16:creationId xmlns:a16="http://schemas.microsoft.com/office/drawing/2014/main" id="{00000000-0008-0000-0000-00002C210000}"/>
            </a:ext>
          </a:extLst>
        </xdr:cNvPr>
        <xdr:cNvSpPr>
          <a:spLocks noChangeShapeType="1"/>
        </xdr:cNvSpPr>
      </xdr:nvSpPr>
      <xdr:spPr bwMode="auto">
        <a:xfrm>
          <a:off x="2865120" y="8248650"/>
          <a:ext cx="1828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46</xdr:row>
      <xdr:rowOff>0</xdr:rowOff>
    </xdr:from>
    <xdr:to>
      <xdr:col>3</xdr:col>
      <xdr:colOff>0</xdr:colOff>
      <xdr:row>46</xdr:row>
      <xdr:rowOff>0</xdr:rowOff>
    </xdr:to>
    <xdr:sp macro="" textlink="">
      <xdr:nvSpPr>
        <xdr:cNvPr id="8493" name="Line 7">
          <a:extLst>
            <a:ext uri="{FF2B5EF4-FFF2-40B4-BE49-F238E27FC236}">
              <a16:creationId xmlns:a16="http://schemas.microsoft.com/office/drawing/2014/main" id="{00000000-0008-0000-0000-00002D210000}"/>
            </a:ext>
          </a:extLst>
        </xdr:cNvPr>
        <xdr:cNvSpPr>
          <a:spLocks noChangeShapeType="1"/>
        </xdr:cNvSpPr>
      </xdr:nvSpPr>
      <xdr:spPr bwMode="auto">
        <a:xfrm>
          <a:off x="2865120" y="8248650"/>
          <a:ext cx="1828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46</xdr:row>
      <xdr:rowOff>0</xdr:rowOff>
    </xdr:from>
    <xdr:to>
      <xdr:col>3</xdr:col>
      <xdr:colOff>0</xdr:colOff>
      <xdr:row>46</xdr:row>
      <xdr:rowOff>0</xdr:rowOff>
    </xdr:to>
    <xdr:sp macro="" textlink="">
      <xdr:nvSpPr>
        <xdr:cNvPr id="8494" name="Line 7">
          <a:extLst>
            <a:ext uri="{FF2B5EF4-FFF2-40B4-BE49-F238E27FC236}">
              <a16:creationId xmlns:a16="http://schemas.microsoft.com/office/drawing/2014/main" id="{00000000-0008-0000-0000-00002E210000}"/>
            </a:ext>
          </a:extLst>
        </xdr:cNvPr>
        <xdr:cNvSpPr>
          <a:spLocks noChangeShapeType="1"/>
        </xdr:cNvSpPr>
      </xdr:nvSpPr>
      <xdr:spPr bwMode="auto">
        <a:xfrm>
          <a:off x="2865120" y="8248650"/>
          <a:ext cx="1828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46</xdr:row>
      <xdr:rowOff>0</xdr:rowOff>
    </xdr:from>
    <xdr:to>
      <xdr:col>3</xdr:col>
      <xdr:colOff>0</xdr:colOff>
      <xdr:row>46</xdr:row>
      <xdr:rowOff>0</xdr:rowOff>
    </xdr:to>
    <xdr:sp macro="" textlink="">
      <xdr:nvSpPr>
        <xdr:cNvPr id="8495" name="Line 7">
          <a:extLst>
            <a:ext uri="{FF2B5EF4-FFF2-40B4-BE49-F238E27FC236}">
              <a16:creationId xmlns:a16="http://schemas.microsoft.com/office/drawing/2014/main" id="{00000000-0008-0000-0000-00002F210000}"/>
            </a:ext>
          </a:extLst>
        </xdr:cNvPr>
        <xdr:cNvSpPr>
          <a:spLocks noChangeShapeType="1"/>
        </xdr:cNvSpPr>
      </xdr:nvSpPr>
      <xdr:spPr bwMode="auto">
        <a:xfrm>
          <a:off x="2865120" y="8248650"/>
          <a:ext cx="1828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46</xdr:row>
      <xdr:rowOff>0</xdr:rowOff>
    </xdr:from>
    <xdr:to>
      <xdr:col>3</xdr:col>
      <xdr:colOff>0</xdr:colOff>
      <xdr:row>46</xdr:row>
      <xdr:rowOff>0</xdr:rowOff>
    </xdr:to>
    <xdr:sp macro="" textlink="">
      <xdr:nvSpPr>
        <xdr:cNvPr id="8496" name="Line 7">
          <a:extLst>
            <a:ext uri="{FF2B5EF4-FFF2-40B4-BE49-F238E27FC236}">
              <a16:creationId xmlns:a16="http://schemas.microsoft.com/office/drawing/2014/main" id="{00000000-0008-0000-0000-000030210000}"/>
            </a:ext>
          </a:extLst>
        </xdr:cNvPr>
        <xdr:cNvSpPr>
          <a:spLocks noChangeShapeType="1"/>
        </xdr:cNvSpPr>
      </xdr:nvSpPr>
      <xdr:spPr bwMode="auto">
        <a:xfrm>
          <a:off x="2865120" y="8248650"/>
          <a:ext cx="1828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46</xdr:row>
      <xdr:rowOff>0</xdr:rowOff>
    </xdr:from>
    <xdr:to>
      <xdr:col>14</xdr:col>
      <xdr:colOff>167640</xdr:colOff>
      <xdr:row>46</xdr:row>
      <xdr:rowOff>0</xdr:rowOff>
    </xdr:to>
    <xdr:sp macro="" textlink="">
      <xdr:nvSpPr>
        <xdr:cNvPr id="8497" name="Line 6">
          <a:extLst>
            <a:ext uri="{FF2B5EF4-FFF2-40B4-BE49-F238E27FC236}">
              <a16:creationId xmlns:a16="http://schemas.microsoft.com/office/drawing/2014/main" id="{00000000-0008-0000-0000-000031210000}"/>
            </a:ext>
          </a:extLst>
        </xdr:cNvPr>
        <xdr:cNvSpPr>
          <a:spLocks noChangeShapeType="1"/>
        </xdr:cNvSpPr>
      </xdr:nvSpPr>
      <xdr:spPr bwMode="auto">
        <a:xfrm>
          <a:off x="4953000" y="8248650"/>
          <a:ext cx="1676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46</xdr:row>
      <xdr:rowOff>0</xdr:rowOff>
    </xdr:from>
    <xdr:to>
      <xdr:col>14</xdr:col>
      <xdr:colOff>0</xdr:colOff>
      <xdr:row>46</xdr:row>
      <xdr:rowOff>0</xdr:rowOff>
    </xdr:to>
    <xdr:sp macro="" textlink="">
      <xdr:nvSpPr>
        <xdr:cNvPr id="8498" name="Line 7">
          <a:extLst>
            <a:ext uri="{FF2B5EF4-FFF2-40B4-BE49-F238E27FC236}">
              <a16:creationId xmlns:a16="http://schemas.microsoft.com/office/drawing/2014/main" id="{00000000-0008-0000-0000-000032210000}"/>
            </a:ext>
          </a:extLst>
        </xdr:cNvPr>
        <xdr:cNvSpPr>
          <a:spLocks noChangeShapeType="1"/>
        </xdr:cNvSpPr>
      </xdr:nvSpPr>
      <xdr:spPr bwMode="auto">
        <a:xfrm>
          <a:off x="4785360" y="8248650"/>
          <a:ext cx="1676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46</xdr:row>
      <xdr:rowOff>0</xdr:rowOff>
    </xdr:from>
    <xdr:to>
      <xdr:col>14</xdr:col>
      <xdr:colOff>167640</xdr:colOff>
      <xdr:row>46</xdr:row>
      <xdr:rowOff>0</xdr:rowOff>
    </xdr:to>
    <xdr:sp macro="" textlink="">
      <xdr:nvSpPr>
        <xdr:cNvPr id="8499" name="Line 6">
          <a:extLst>
            <a:ext uri="{FF2B5EF4-FFF2-40B4-BE49-F238E27FC236}">
              <a16:creationId xmlns:a16="http://schemas.microsoft.com/office/drawing/2014/main" id="{00000000-0008-0000-0000-000033210000}"/>
            </a:ext>
          </a:extLst>
        </xdr:cNvPr>
        <xdr:cNvSpPr>
          <a:spLocks noChangeShapeType="1"/>
        </xdr:cNvSpPr>
      </xdr:nvSpPr>
      <xdr:spPr bwMode="auto">
        <a:xfrm>
          <a:off x="4953000" y="8248650"/>
          <a:ext cx="1676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46</xdr:row>
      <xdr:rowOff>0</xdr:rowOff>
    </xdr:from>
    <xdr:to>
      <xdr:col>14</xdr:col>
      <xdr:colOff>0</xdr:colOff>
      <xdr:row>46</xdr:row>
      <xdr:rowOff>0</xdr:rowOff>
    </xdr:to>
    <xdr:sp macro="" textlink="">
      <xdr:nvSpPr>
        <xdr:cNvPr id="8500" name="Line 7">
          <a:extLst>
            <a:ext uri="{FF2B5EF4-FFF2-40B4-BE49-F238E27FC236}">
              <a16:creationId xmlns:a16="http://schemas.microsoft.com/office/drawing/2014/main" id="{00000000-0008-0000-0000-000034210000}"/>
            </a:ext>
          </a:extLst>
        </xdr:cNvPr>
        <xdr:cNvSpPr>
          <a:spLocks noChangeShapeType="1"/>
        </xdr:cNvSpPr>
      </xdr:nvSpPr>
      <xdr:spPr bwMode="auto">
        <a:xfrm>
          <a:off x="4785360" y="8248650"/>
          <a:ext cx="1676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46</xdr:row>
      <xdr:rowOff>0</xdr:rowOff>
    </xdr:from>
    <xdr:to>
      <xdr:col>14</xdr:col>
      <xdr:colOff>167640</xdr:colOff>
      <xdr:row>46</xdr:row>
      <xdr:rowOff>0</xdr:rowOff>
    </xdr:to>
    <xdr:sp macro="" textlink="">
      <xdr:nvSpPr>
        <xdr:cNvPr id="8501" name="Line 11">
          <a:extLst>
            <a:ext uri="{FF2B5EF4-FFF2-40B4-BE49-F238E27FC236}">
              <a16:creationId xmlns:a16="http://schemas.microsoft.com/office/drawing/2014/main" id="{00000000-0008-0000-0000-000035210000}"/>
            </a:ext>
          </a:extLst>
        </xdr:cNvPr>
        <xdr:cNvSpPr>
          <a:spLocks noChangeShapeType="1"/>
        </xdr:cNvSpPr>
      </xdr:nvSpPr>
      <xdr:spPr bwMode="auto">
        <a:xfrm>
          <a:off x="4953000" y="8248650"/>
          <a:ext cx="1676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46</xdr:row>
      <xdr:rowOff>0</xdr:rowOff>
    </xdr:from>
    <xdr:to>
      <xdr:col>14</xdr:col>
      <xdr:colOff>167640</xdr:colOff>
      <xdr:row>46</xdr:row>
      <xdr:rowOff>0</xdr:rowOff>
    </xdr:to>
    <xdr:sp macro="" textlink="">
      <xdr:nvSpPr>
        <xdr:cNvPr id="8502" name="Line 6">
          <a:extLst>
            <a:ext uri="{FF2B5EF4-FFF2-40B4-BE49-F238E27FC236}">
              <a16:creationId xmlns:a16="http://schemas.microsoft.com/office/drawing/2014/main" id="{00000000-0008-0000-0000-000036210000}"/>
            </a:ext>
          </a:extLst>
        </xdr:cNvPr>
        <xdr:cNvSpPr>
          <a:spLocks noChangeShapeType="1"/>
        </xdr:cNvSpPr>
      </xdr:nvSpPr>
      <xdr:spPr bwMode="auto">
        <a:xfrm>
          <a:off x="4953000" y="8248650"/>
          <a:ext cx="1676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46</xdr:row>
      <xdr:rowOff>0</xdr:rowOff>
    </xdr:from>
    <xdr:to>
      <xdr:col>14</xdr:col>
      <xdr:colOff>0</xdr:colOff>
      <xdr:row>46</xdr:row>
      <xdr:rowOff>0</xdr:rowOff>
    </xdr:to>
    <xdr:sp macro="" textlink="">
      <xdr:nvSpPr>
        <xdr:cNvPr id="8503" name="Line 7">
          <a:extLst>
            <a:ext uri="{FF2B5EF4-FFF2-40B4-BE49-F238E27FC236}">
              <a16:creationId xmlns:a16="http://schemas.microsoft.com/office/drawing/2014/main" id="{00000000-0008-0000-0000-000037210000}"/>
            </a:ext>
          </a:extLst>
        </xdr:cNvPr>
        <xdr:cNvSpPr>
          <a:spLocks noChangeShapeType="1"/>
        </xdr:cNvSpPr>
      </xdr:nvSpPr>
      <xdr:spPr bwMode="auto">
        <a:xfrm>
          <a:off x="4785360" y="8248650"/>
          <a:ext cx="1676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46</xdr:row>
      <xdr:rowOff>0</xdr:rowOff>
    </xdr:from>
    <xdr:to>
      <xdr:col>14</xdr:col>
      <xdr:colOff>167640</xdr:colOff>
      <xdr:row>46</xdr:row>
      <xdr:rowOff>0</xdr:rowOff>
    </xdr:to>
    <xdr:sp macro="" textlink="">
      <xdr:nvSpPr>
        <xdr:cNvPr id="8504" name="Line 6">
          <a:extLst>
            <a:ext uri="{FF2B5EF4-FFF2-40B4-BE49-F238E27FC236}">
              <a16:creationId xmlns:a16="http://schemas.microsoft.com/office/drawing/2014/main" id="{00000000-0008-0000-0000-000038210000}"/>
            </a:ext>
          </a:extLst>
        </xdr:cNvPr>
        <xdr:cNvSpPr>
          <a:spLocks noChangeShapeType="1"/>
        </xdr:cNvSpPr>
      </xdr:nvSpPr>
      <xdr:spPr bwMode="auto">
        <a:xfrm>
          <a:off x="4953000" y="8248650"/>
          <a:ext cx="1676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46</xdr:row>
      <xdr:rowOff>0</xdr:rowOff>
    </xdr:from>
    <xdr:to>
      <xdr:col>14</xdr:col>
      <xdr:colOff>0</xdr:colOff>
      <xdr:row>46</xdr:row>
      <xdr:rowOff>0</xdr:rowOff>
    </xdr:to>
    <xdr:sp macro="" textlink="">
      <xdr:nvSpPr>
        <xdr:cNvPr id="8505" name="Line 7">
          <a:extLst>
            <a:ext uri="{FF2B5EF4-FFF2-40B4-BE49-F238E27FC236}">
              <a16:creationId xmlns:a16="http://schemas.microsoft.com/office/drawing/2014/main" id="{00000000-0008-0000-0000-000039210000}"/>
            </a:ext>
          </a:extLst>
        </xdr:cNvPr>
        <xdr:cNvSpPr>
          <a:spLocks noChangeShapeType="1"/>
        </xdr:cNvSpPr>
      </xdr:nvSpPr>
      <xdr:spPr bwMode="auto">
        <a:xfrm>
          <a:off x="4785360" y="8248650"/>
          <a:ext cx="1676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46</xdr:row>
      <xdr:rowOff>0</xdr:rowOff>
    </xdr:from>
    <xdr:to>
      <xdr:col>14</xdr:col>
      <xdr:colOff>167640</xdr:colOff>
      <xdr:row>46</xdr:row>
      <xdr:rowOff>0</xdr:rowOff>
    </xdr:to>
    <xdr:sp macro="" textlink="">
      <xdr:nvSpPr>
        <xdr:cNvPr id="8506" name="Line 6">
          <a:extLst>
            <a:ext uri="{FF2B5EF4-FFF2-40B4-BE49-F238E27FC236}">
              <a16:creationId xmlns:a16="http://schemas.microsoft.com/office/drawing/2014/main" id="{00000000-0008-0000-0000-00003A210000}"/>
            </a:ext>
          </a:extLst>
        </xdr:cNvPr>
        <xdr:cNvSpPr>
          <a:spLocks noChangeShapeType="1"/>
        </xdr:cNvSpPr>
      </xdr:nvSpPr>
      <xdr:spPr bwMode="auto">
        <a:xfrm>
          <a:off x="4953000" y="8248650"/>
          <a:ext cx="1676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46</xdr:row>
      <xdr:rowOff>0</xdr:rowOff>
    </xdr:from>
    <xdr:to>
      <xdr:col>14</xdr:col>
      <xdr:colOff>0</xdr:colOff>
      <xdr:row>46</xdr:row>
      <xdr:rowOff>0</xdr:rowOff>
    </xdr:to>
    <xdr:sp macro="" textlink="">
      <xdr:nvSpPr>
        <xdr:cNvPr id="8507" name="Line 7">
          <a:extLst>
            <a:ext uri="{FF2B5EF4-FFF2-40B4-BE49-F238E27FC236}">
              <a16:creationId xmlns:a16="http://schemas.microsoft.com/office/drawing/2014/main" id="{00000000-0008-0000-0000-00003B210000}"/>
            </a:ext>
          </a:extLst>
        </xdr:cNvPr>
        <xdr:cNvSpPr>
          <a:spLocks noChangeShapeType="1"/>
        </xdr:cNvSpPr>
      </xdr:nvSpPr>
      <xdr:spPr bwMode="auto">
        <a:xfrm>
          <a:off x="4785360" y="8248650"/>
          <a:ext cx="1676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46</xdr:row>
      <xdr:rowOff>0</xdr:rowOff>
    </xdr:from>
    <xdr:to>
      <xdr:col>14</xdr:col>
      <xdr:colOff>0</xdr:colOff>
      <xdr:row>46</xdr:row>
      <xdr:rowOff>0</xdr:rowOff>
    </xdr:to>
    <xdr:sp macro="" textlink="">
      <xdr:nvSpPr>
        <xdr:cNvPr id="8508" name="Line 7">
          <a:extLst>
            <a:ext uri="{FF2B5EF4-FFF2-40B4-BE49-F238E27FC236}">
              <a16:creationId xmlns:a16="http://schemas.microsoft.com/office/drawing/2014/main" id="{00000000-0008-0000-0000-00003C210000}"/>
            </a:ext>
          </a:extLst>
        </xdr:cNvPr>
        <xdr:cNvSpPr>
          <a:spLocks noChangeShapeType="1"/>
        </xdr:cNvSpPr>
      </xdr:nvSpPr>
      <xdr:spPr bwMode="auto">
        <a:xfrm>
          <a:off x="4785360" y="8248650"/>
          <a:ext cx="1676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46</xdr:row>
      <xdr:rowOff>0</xdr:rowOff>
    </xdr:from>
    <xdr:to>
      <xdr:col>14</xdr:col>
      <xdr:colOff>167640</xdr:colOff>
      <xdr:row>46</xdr:row>
      <xdr:rowOff>0</xdr:rowOff>
    </xdr:to>
    <xdr:sp macro="" textlink="">
      <xdr:nvSpPr>
        <xdr:cNvPr id="8509" name="Line 6">
          <a:extLst>
            <a:ext uri="{FF2B5EF4-FFF2-40B4-BE49-F238E27FC236}">
              <a16:creationId xmlns:a16="http://schemas.microsoft.com/office/drawing/2014/main" id="{00000000-0008-0000-0000-00003D210000}"/>
            </a:ext>
          </a:extLst>
        </xdr:cNvPr>
        <xdr:cNvSpPr>
          <a:spLocks noChangeShapeType="1"/>
        </xdr:cNvSpPr>
      </xdr:nvSpPr>
      <xdr:spPr bwMode="auto">
        <a:xfrm>
          <a:off x="4953000" y="8248650"/>
          <a:ext cx="1676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46</xdr:row>
      <xdr:rowOff>0</xdr:rowOff>
    </xdr:from>
    <xdr:to>
      <xdr:col>14</xdr:col>
      <xdr:colOff>0</xdr:colOff>
      <xdr:row>46</xdr:row>
      <xdr:rowOff>0</xdr:rowOff>
    </xdr:to>
    <xdr:sp macro="" textlink="">
      <xdr:nvSpPr>
        <xdr:cNvPr id="8510" name="Line 7">
          <a:extLst>
            <a:ext uri="{FF2B5EF4-FFF2-40B4-BE49-F238E27FC236}">
              <a16:creationId xmlns:a16="http://schemas.microsoft.com/office/drawing/2014/main" id="{00000000-0008-0000-0000-00003E210000}"/>
            </a:ext>
          </a:extLst>
        </xdr:cNvPr>
        <xdr:cNvSpPr>
          <a:spLocks noChangeShapeType="1"/>
        </xdr:cNvSpPr>
      </xdr:nvSpPr>
      <xdr:spPr bwMode="auto">
        <a:xfrm>
          <a:off x="4785360" y="8248650"/>
          <a:ext cx="1676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46</xdr:row>
      <xdr:rowOff>0</xdr:rowOff>
    </xdr:from>
    <xdr:to>
      <xdr:col>14</xdr:col>
      <xdr:colOff>0</xdr:colOff>
      <xdr:row>46</xdr:row>
      <xdr:rowOff>0</xdr:rowOff>
    </xdr:to>
    <xdr:sp macro="" textlink="">
      <xdr:nvSpPr>
        <xdr:cNvPr id="8511" name="Line 7">
          <a:extLst>
            <a:ext uri="{FF2B5EF4-FFF2-40B4-BE49-F238E27FC236}">
              <a16:creationId xmlns:a16="http://schemas.microsoft.com/office/drawing/2014/main" id="{00000000-0008-0000-0000-00003F210000}"/>
            </a:ext>
          </a:extLst>
        </xdr:cNvPr>
        <xdr:cNvSpPr>
          <a:spLocks noChangeShapeType="1"/>
        </xdr:cNvSpPr>
      </xdr:nvSpPr>
      <xdr:spPr bwMode="auto">
        <a:xfrm>
          <a:off x="4785360" y="8248650"/>
          <a:ext cx="1676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46</xdr:row>
      <xdr:rowOff>0</xdr:rowOff>
    </xdr:from>
    <xdr:to>
      <xdr:col>14</xdr:col>
      <xdr:colOff>167640</xdr:colOff>
      <xdr:row>46</xdr:row>
      <xdr:rowOff>0</xdr:rowOff>
    </xdr:to>
    <xdr:sp macro="" textlink="">
      <xdr:nvSpPr>
        <xdr:cNvPr id="8512" name="Line 6">
          <a:extLst>
            <a:ext uri="{FF2B5EF4-FFF2-40B4-BE49-F238E27FC236}">
              <a16:creationId xmlns:a16="http://schemas.microsoft.com/office/drawing/2014/main" id="{00000000-0008-0000-0000-000040210000}"/>
            </a:ext>
          </a:extLst>
        </xdr:cNvPr>
        <xdr:cNvSpPr>
          <a:spLocks noChangeShapeType="1"/>
        </xdr:cNvSpPr>
      </xdr:nvSpPr>
      <xdr:spPr bwMode="auto">
        <a:xfrm>
          <a:off x="4953000" y="8248650"/>
          <a:ext cx="1676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46</xdr:row>
      <xdr:rowOff>0</xdr:rowOff>
    </xdr:from>
    <xdr:to>
      <xdr:col>14</xdr:col>
      <xdr:colOff>0</xdr:colOff>
      <xdr:row>46</xdr:row>
      <xdr:rowOff>0</xdr:rowOff>
    </xdr:to>
    <xdr:sp macro="" textlink="">
      <xdr:nvSpPr>
        <xdr:cNvPr id="8513" name="Line 7">
          <a:extLst>
            <a:ext uri="{FF2B5EF4-FFF2-40B4-BE49-F238E27FC236}">
              <a16:creationId xmlns:a16="http://schemas.microsoft.com/office/drawing/2014/main" id="{00000000-0008-0000-0000-000041210000}"/>
            </a:ext>
          </a:extLst>
        </xdr:cNvPr>
        <xdr:cNvSpPr>
          <a:spLocks noChangeShapeType="1"/>
        </xdr:cNvSpPr>
      </xdr:nvSpPr>
      <xdr:spPr bwMode="auto">
        <a:xfrm>
          <a:off x="4785360" y="8248650"/>
          <a:ext cx="1676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46</xdr:row>
      <xdr:rowOff>0</xdr:rowOff>
    </xdr:from>
    <xdr:to>
      <xdr:col>14</xdr:col>
      <xdr:colOff>0</xdr:colOff>
      <xdr:row>46</xdr:row>
      <xdr:rowOff>0</xdr:rowOff>
    </xdr:to>
    <xdr:sp macro="" textlink="">
      <xdr:nvSpPr>
        <xdr:cNvPr id="8514" name="Line 7">
          <a:extLst>
            <a:ext uri="{FF2B5EF4-FFF2-40B4-BE49-F238E27FC236}">
              <a16:creationId xmlns:a16="http://schemas.microsoft.com/office/drawing/2014/main" id="{00000000-0008-0000-0000-000042210000}"/>
            </a:ext>
          </a:extLst>
        </xdr:cNvPr>
        <xdr:cNvSpPr>
          <a:spLocks noChangeShapeType="1"/>
        </xdr:cNvSpPr>
      </xdr:nvSpPr>
      <xdr:spPr bwMode="auto">
        <a:xfrm>
          <a:off x="4785360" y="8248650"/>
          <a:ext cx="1676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46</xdr:row>
      <xdr:rowOff>0</xdr:rowOff>
    </xdr:from>
    <xdr:to>
      <xdr:col>14</xdr:col>
      <xdr:colOff>0</xdr:colOff>
      <xdr:row>46</xdr:row>
      <xdr:rowOff>0</xdr:rowOff>
    </xdr:to>
    <xdr:sp macro="" textlink="">
      <xdr:nvSpPr>
        <xdr:cNvPr id="8515" name="Line 7">
          <a:extLst>
            <a:ext uri="{FF2B5EF4-FFF2-40B4-BE49-F238E27FC236}">
              <a16:creationId xmlns:a16="http://schemas.microsoft.com/office/drawing/2014/main" id="{00000000-0008-0000-0000-000043210000}"/>
            </a:ext>
          </a:extLst>
        </xdr:cNvPr>
        <xdr:cNvSpPr>
          <a:spLocks noChangeShapeType="1"/>
        </xdr:cNvSpPr>
      </xdr:nvSpPr>
      <xdr:spPr bwMode="auto">
        <a:xfrm>
          <a:off x="4785360" y="8248650"/>
          <a:ext cx="1676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46</xdr:row>
      <xdr:rowOff>0</xdr:rowOff>
    </xdr:from>
    <xdr:to>
      <xdr:col>14</xdr:col>
      <xdr:colOff>0</xdr:colOff>
      <xdr:row>46</xdr:row>
      <xdr:rowOff>0</xdr:rowOff>
    </xdr:to>
    <xdr:sp macro="" textlink="">
      <xdr:nvSpPr>
        <xdr:cNvPr id="8516" name="Line 7">
          <a:extLst>
            <a:ext uri="{FF2B5EF4-FFF2-40B4-BE49-F238E27FC236}">
              <a16:creationId xmlns:a16="http://schemas.microsoft.com/office/drawing/2014/main" id="{00000000-0008-0000-0000-000044210000}"/>
            </a:ext>
          </a:extLst>
        </xdr:cNvPr>
        <xdr:cNvSpPr>
          <a:spLocks noChangeShapeType="1"/>
        </xdr:cNvSpPr>
      </xdr:nvSpPr>
      <xdr:spPr bwMode="auto">
        <a:xfrm>
          <a:off x="4785360" y="8248650"/>
          <a:ext cx="1676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46</xdr:row>
      <xdr:rowOff>0</xdr:rowOff>
    </xdr:from>
    <xdr:to>
      <xdr:col>14</xdr:col>
      <xdr:colOff>0</xdr:colOff>
      <xdr:row>46</xdr:row>
      <xdr:rowOff>0</xdr:rowOff>
    </xdr:to>
    <xdr:sp macro="" textlink="">
      <xdr:nvSpPr>
        <xdr:cNvPr id="8517" name="Line 7">
          <a:extLst>
            <a:ext uri="{FF2B5EF4-FFF2-40B4-BE49-F238E27FC236}">
              <a16:creationId xmlns:a16="http://schemas.microsoft.com/office/drawing/2014/main" id="{00000000-0008-0000-0000-000045210000}"/>
            </a:ext>
          </a:extLst>
        </xdr:cNvPr>
        <xdr:cNvSpPr>
          <a:spLocks noChangeShapeType="1"/>
        </xdr:cNvSpPr>
      </xdr:nvSpPr>
      <xdr:spPr bwMode="auto">
        <a:xfrm>
          <a:off x="4785360" y="8248650"/>
          <a:ext cx="1676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46</xdr:row>
      <xdr:rowOff>0</xdr:rowOff>
    </xdr:from>
    <xdr:to>
      <xdr:col>30</xdr:col>
      <xdr:colOff>167640</xdr:colOff>
      <xdr:row>46</xdr:row>
      <xdr:rowOff>0</xdr:rowOff>
    </xdr:to>
    <xdr:sp macro="" textlink="">
      <xdr:nvSpPr>
        <xdr:cNvPr id="8518" name="Line 6">
          <a:extLst>
            <a:ext uri="{FF2B5EF4-FFF2-40B4-BE49-F238E27FC236}">
              <a16:creationId xmlns:a16="http://schemas.microsoft.com/office/drawing/2014/main" id="{00000000-0008-0000-0000-000046210000}"/>
            </a:ext>
          </a:extLst>
        </xdr:cNvPr>
        <xdr:cNvSpPr>
          <a:spLocks noChangeShapeType="1"/>
        </xdr:cNvSpPr>
      </xdr:nvSpPr>
      <xdr:spPr bwMode="auto">
        <a:xfrm>
          <a:off x="7650480" y="8248650"/>
          <a:ext cx="1676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46</xdr:row>
      <xdr:rowOff>0</xdr:rowOff>
    </xdr:from>
    <xdr:to>
      <xdr:col>30</xdr:col>
      <xdr:colOff>0</xdr:colOff>
      <xdr:row>46</xdr:row>
      <xdr:rowOff>0</xdr:rowOff>
    </xdr:to>
    <xdr:sp macro="" textlink="">
      <xdr:nvSpPr>
        <xdr:cNvPr id="8519" name="Line 7">
          <a:extLst>
            <a:ext uri="{FF2B5EF4-FFF2-40B4-BE49-F238E27FC236}">
              <a16:creationId xmlns:a16="http://schemas.microsoft.com/office/drawing/2014/main" id="{00000000-0008-0000-0000-000047210000}"/>
            </a:ext>
          </a:extLst>
        </xdr:cNvPr>
        <xdr:cNvSpPr>
          <a:spLocks noChangeShapeType="1"/>
        </xdr:cNvSpPr>
      </xdr:nvSpPr>
      <xdr:spPr bwMode="auto">
        <a:xfrm>
          <a:off x="7467600" y="8248650"/>
          <a:ext cx="1828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46</xdr:row>
      <xdr:rowOff>0</xdr:rowOff>
    </xdr:from>
    <xdr:to>
      <xdr:col>30</xdr:col>
      <xdr:colOff>167640</xdr:colOff>
      <xdr:row>46</xdr:row>
      <xdr:rowOff>0</xdr:rowOff>
    </xdr:to>
    <xdr:sp macro="" textlink="">
      <xdr:nvSpPr>
        <xdr:cNvPr id="8520" name="Line 6">
          <a:extLst>
            <a:ext uri="{FF2B5EF4-FFF2-40B4-BE49-F238E27FC236}">
              <a16:creationId xmlns:a16="http://schemas.microsoft.com/office/drawing/2014/main" id="{00000000-0008-0000-0000-000048210000}"/>
            </a:ext>
          </a:extLst>
        </xdr:cNvPr>
        <xdr:cNvSpPr>
          <a:spLocks noChangeShapeType="1"/>
        </xdr:cNvSpPr>
      </xdr:nvSpPr>
      <xdr:spPr bwMode="auto">
        <a:xfrm>
          <a:off x="7650480" y="8248650"/>
          <a:ext cx="1676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46</xdr:row>
      <xdr:rowOff>0</xdr:rowOff>
    </xdr:from>
    <xdr:to>
      <xdr:col>30</xdr:col>
      <xdr:colOff>0</xdr:colOff>
      <xdr:row>46</xdr:row>
      <xdr:rowOff>0</xdr:rowOff>
    </xdr:to>
    <xdr:sp macro="" textlink="">
      <xdr:nvSpPr>
        <xdr:cNvPr id="8521" name="Line 7">
          <a:extLst>
            <a:ext uri="{FF2B5EF4-FFF2-40B4-BE49-F238E27FC236}">
              <a16:creationId xmlns:a16="http://schemas.microsoft.com/office/drawing/2014/main" id="{00000000-0008-0000-0000-000049210000}"/>
            </a:ext>
          </a:extLst>
        </xdr:cNvPr>
        <xdr:cNvSpPr>
          <a:spLocks noChangeShapeType="1"/>
        </xdr:cNvSpPr>
      </xdr:nvSpPr>
      <xdr:spPr bwMode="auto">
        <a:xfrm>
          <a:off x="7467600" y="8248650"/>
          <a:ext cx="1828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46</xdr:row>
      <xdr:rowOff>0</xdr:rowOff>
    </xdr:from>
    <xdr:to>
      <xdr:col>30</xdr:col>
      <xdr:colOff>167640</xdr:colOff>
      <xdr:row>46</xdr:row>
      <xdr:rowOff>0</xdr:rowOff>
    </xdr:to>
    <xdr:sp macro="" textlink="">
      <xdr:nvSpPr>
        <xdr:cNvPr id="8522" name="Line 11">
          <a:extLst>
            <a:ext uri="{FF2B5EF4-FFF2-40B4-BE49-F238E27FC236}">
              <a16:creationId xmlns:a16="http://schemas.microsoft.com/office/drawing/2014/main" id="{00000000-0008-0000-0000-00004A210000}"/>
            </a:ext>
          </a:extLst>
        </xdr:cNvPr>
        <xdr:cNvSpPr>
          <a:spLocks noChangeShapeType="1"/>
        </xdr:cNvSpPr>
      </xdr:nvSpPr>
      <xdr:spPr bwMode="auto">
        <a:xfrm>
          <a:off x="7650480" y="8248650"/>
          <a:ext cx="1676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46</xdr:row>
      <xdr:rowOff>0</xdr:rowOff>
    </xdr:from>
    <xdr:to>
      <xdr:col>30</xdr:col>
      <xdr:colOff>167640</xdr:colOff>
      <xdr:row>46</xdr:row>
      <xdr:rowOff>0</xdr:rowOff>
    </xdr:to>
    <xdr:sp macro="" textlink="">
      <xdr:nvSpPr>
        <xdr:cNvPr id="8523" name="Line 6">
          <a:extLst>
            <a:ext uri="{FF2B5EF4-FFF2-40B4-BE49-F238E27FC236}">
              <a16:creationId xmlns:a16="http://schemas.microsoft.com/office/drawing/2014/main" id="{00000000-0008-0000-0000-00004B210000}"/>
            </a:ext>
          </a:extLst>
        </xdr:cNvPr>
        <xdr:cNvSpPr>
          <a:spLocks noChangeShapeType="1"/>
        </xdr:cNvSpPr>
      </xdr:nvSpPr>
      <xdr:spPr bwMode="auto">
        <a:xfrm>
          <a:off x="7650480" y="8248650"/>
          <a:ext cx="1676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46</xdr:row>
      <xdr:rowOff>0</xdr:rowOff>
    </xdr:from>
    <xdr:to>
      <xdr:col>30</xdr:col>
      <xdr:colOff>0</xdr:colOff>
      <xdr:row>46</xdr:row>
      <xdr:rowOff>0</xdr:rowOff>
    </xdr:to>
    <xdr:sp macro="" textlink="">
      <xdr:nvSpPr>
        <xdr:cNvPr id="8524" name="Line 7">
          <a:extLst>
            <a:ext uri="{FF2B5EF4-FFF2-40B4-BE49-F238E27FC236}">
              <a16:creationId xmlns:a16="http://schemas.microsoft.com/office/drawing/2014/main" id="{00000000-0008-0000-0000-00004C210000}"/>
            </a:ext>
          </a:extLst>
        </xdr:cNvPr>
        <xdr:cNvSpPr>
          <a:spLocks noChangeShapeType="1"/>
        </xdr:cNvSpPr>
      </xdr:nvSpPr>
      <xdr:spPr bwMode="auto">
        <a:xfrm>
          <a:off x="7467600" y="8248650"/>
          <a:ext cx="1828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46</xdr:row>
      <xdr:rowOff>0</xdr:rowOff>
    </xdr:from>
    <xdr:to>
      <xdr:col>30</xdr:col>
      <xdr:colOff>167640</xdr:colOff>
      <xdr:row>46</xdr:row>
      <xdr:rowOff>0</xdr:rowOff>
    </xdr:to>
    <xdr:sp macro="" textlink="">
      <xdr:nvSpPr>
        <xdr:cNvPr id="8525" name="Line 6">
          <a:extLst>
            <a:ext uri="{FF2B5EF4-FFF2-40B4-BE49-F238E27FC236}">
              <a16:creationId xmlns:a16="http://schemas.microsoft.com/office/drawing/2014/main" id="{00000000-0008-0000-0000-00004D210000}"/>
            </a:ext>
          </a:extLst>
        </xdr:cNvPr>
        <xdr:cNvSpPr>
          <a:spLocks noChangeShapeType="1"/>
        </xdr:cNvSpPr>
      </xdr:nvSpPr>
      <xdr:spPr bwMode="auto">
        <a:xfrm>
          <a:off x="7650480" y="8248650"/>
          <a:ext cx="1676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46</xdr:row>
      <xdr:rowOff>0</xdr:rowOff>
    </xdr:from>
    <xdr:to>
      <xdr:col>30</xdr:col>
      <xdr:colOff>0</xdr:colOff>
      <xdr:row>46</xdr:row>
      <xdr:rowOff>0</xdr:rowOff>
    </xdr:to>
    <xdr:sp macro="" textlink="">
      <xdr:nvSpPr>
        <xdr:cNvPr id="8526" name="Line 7">
          <a:extLst>
            <a:ext uri="{FF2B5EF4-FFF2-40B4-BE49-F238E27FC236}">
              <a16:creationId xmlns:a16="http://schemas.microsoft.com/office/drawing/2014/main" id="{00000000-0008-0000-0000-00004E210000}"/>
            </a:ext>
          </a:extLst>
        </xdr:cNvPr>
        <xdr:cNvSpPr>
          <a:spLocks noChangeShapeType="1"/>
        </xdr:cNvSpPr>
      </xdr:nvSpPr>
      <xdr:spPr bwMode="auto">
        <a:xfrm>
          <a:off x="7467600" y="8248650"/>
          <a:ext cx="1828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46</xdr:row>
      <xdr:rowOff>0</xdr:rowOff>
    </xdr:from>
    <xdr:to>
      <xdr:col>30</xdr:col>
      <xdr:colOff>167640</xdr:colOff>
      <xdr:row>46</xdr:row>
      <xdr:rowOff>0</xdr:rowOff>
    </xdr:to>
    <xdr:sp macro="" textlink="">
      <xdr:nvSpPr>
        <xdr:cNvPr id="8527" name="Line 6">
          <a:extLst>
            <a:ext uri="{FF2B5EF4-FFF2-40B4-BE49-F238E27FC236}">
              <a16:creationId xmlns:a16="http://schemas.microsoft.com/office/drawing/2014/main" id="{00000000-0008-0000-0000-00004F210000}"/>
            </a:ext>
          </a:extLst>
        </xdr:cNvPr>
        <xdr:cNvSpPr>
          <a:spLocks noChangeShapeType="1"/>
        </xdr:cNvSpPr>
      </xdr:nvSpPr>
      <xdr:spPr bwMode="auto">
        <a:xfrm>
          <a:off x="7650480" y="8248650"/>
          <a:ext cx="1676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46</xdr:row>
      <xdr:rowOff>0</xdr:rowOff>
    </xdr:from>
    <xdr:to>
      <xdr:col>30</xdr:col>
      <xdr:colOff>0</xdr:colOff>
      <xdr:row>46</xdr:row>
      <xdr:rowOff>0</xdr:rowOff>
    </xdr:to>
    <xdr:sp macro="" textlink="">
      <xdr:nvSpPr>
        <xdr:cNvPr id="8528" name="Line 7">
          <a:extLst>
            <a:ext uri="{FF2B5EF4-FFF2-40B4-BE49-F238E27FC236}">
              <a16:creationId xmlns:a16="http://schemas.microsoft.com/office/drawing/2014/main" id="{00000000-0008-0000-0000-000050210000}"/>
            </a:ext>
          </a:extLst>
        </xdr:cNvPr>
        <xdr:cNvSpPr>
          <a:spLocks noChangeShapeType="1"/>
        </xdr:cNvSpPr>
      </xdr:nvSpPr>
      <xdr:spPr bwMode="auto">
        <a:xfrm>
          <a:off x="7467600" y="8248650"/>
          <a:ext cx="1828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46</xdr:row>
      <xdr:rowOff>0</xdr:rowOff>
    </xdr:from>
    <xdr:to>
      <xdr:col>30</xdr:col>
      <xdr:colOff>0</xdr:colOff>
      <xdr:row>46</xdr:row>
      <xdr:rowOff>0</xdr:rowOff>
    </xdr:to>
    <xdr:sp macro="" textlink="">
      <xdr:nvSpPr>
        <xdr:cNvPr id="8529" name="Line 7">
          <a:extLst>
            <a:ext uri="{FF2B5EF4-FFF2-40B4-BE49-F238E27FC236}">
              <a16:creationId xmlns:a16="http://schemas.microsoft.com/office/drawing/2014/main" id="{00000000-0008-0000-0000-000051210000}"/>
            </a:ext>
          </a:extLst>
        </xdr:cNvPr>
        <xdr:cNvSpPr>
          <a:spLocks noChangeShapeType="1"/>
        </xdr:cNvSpPr>
      </xdr:nvSpPr>
      <xdr:spPr bwMode="auto">
        <a:xfrm>
          <a:off x="7467600" y="8248650"/>
          <a:ext cx="1828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46</xdr:row>
      <xdr:rowOff>0</xdr:rowOff>
    </xdr:from>
    <xdr:to>
      <xdr:col>30</xdr:col>
      <xdr:colOff>167640</xdr:colOff>
      <xdr:row>46</xdr:row>
      <xdr:rowOff>0</xdr:rowOff>
    </xdr:to>
    <xdr:sp macro="" textlink="">
      <xdr:nvSpPr>
        <xdr:cNvPr id="8530" name="Line 6">
          <a:extLst>
            <a:ext uri="{FF2B5EF4-FFF2-40B4-BE49-F238E27FC236}">
              <a16:creationId xmlns:a16="http://schemas.microsoft.com/office/drawing/2014/main" id="{00000000-0008-0000-0000-000052210000}"/>
            </a:ext>
          </a:extLst>
        </xdr:cNvPr>
        <xdr:cNvSpPr>
          <a:spLocks noChangeShapeType="1"/>
        </xdr:cNvSpPr>
      </xdr:nvSpPr>
      <xdr:spPr bwMode="auto">
        <a:xfrm>
          <a:off x="7650480" y="8248650"/>
          <a:ext cx="1676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46</xdr:row>
      <xdr:rowOff>0</xdr:rowOff>
    </xdr:from>
    <xdr:to>
      <xdr:col>30</xdr:col>
      <xdr:colOff>0</xdr:colOff>
      <xdr:row>46</xdr:row>
      <xdr:rowOff>0</xdr:rowOff>
    </xdr:to>
    <xdr:sp macro="" textlink="">
      <xdr:nvSpPr>
        <xdr:cNvPr id="8531" name="Line 7">
          <a:extLst>
            <a:ext uri="{FF2B5EF4-FFF2-40B4-BE49-F238E27FC236}">
              <a16:creationId xmlns:a16="http://schemas.microsoft.com/office/drawing/2014/main" id="{00000000-0008-0000-0000-000053210000}"/>
            </a:ext>
          </a:extLst>
        </xdr:cNvPr>
        <xdr:cNvSpPr>
          <a:spLocks noChangeShapeType="1"/>
        </xdr:cNvSpPr>
      </xdr:nvSpPr>
      <xdr:spPr bwMode="auto">
        <a:xfrm>
          <a:off x="7467600" y="8248650"/>
          <a:ext cx="1828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46</xdr:row>
      <xdr:rowOff>0</xdr:rowOff>
    </xdr:from>
    <xdr:to>
      <xdr:col>30</xdr:col>
      <xdr:colOff>0</xdr:colOff>
      <xdr:row>46</xdr:row>
      <xdr:rowOff>0</xdr:rowOff>
    </xdr:to>
    <xdr:sp macro="" textlink="">
      <xdr:nvSpPr>
        <xdr:cNvPr id="8532" name="Line 7">
          <a:extLst>
            <a:ext uri="{FF2B5EF4-FFF2-40B4-BE49-F238E27FC236}">
              <a16:creationId xmlns:a16="http://schemas.microsoft.com/office/drawing/2014/main" id="{00000000-0008-0000-0000-000054210000}"/>
            </a:ext>
          </a:extLst>
        </xdr:cNvPr>
        <xdr:cNvSpPr>
          <a:spLocks noChangeShapeType="1"/>
        </xdr:cNvSpPr>
      </xdr:nvSpPr>
      <xdr:spPr bwMode="auto">
        <a:xfrm>
          <a:off x="7467600" y="8248650"/>
          <a:ext cx="1828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46</xdr:row>
      <xdr:rowOff>0</xdr:rowOff>
    </xdr:from>
    <xdr:to>
      <xdr:col>30</xdr:col>
      <xdr:colOff>167640</xdr:colOff>
      <xdr:row>46</xdr:row>
      <xdr:rowOff>0</xdr:rowOff>
    </xdr:to>
    <xdr:sp macro="" textlink="">
      <xdr:nvSpPr>
        <xdr:cNvPr id="8533" name="Line 6">
          <a:extLst>
            <a:ext uri="{FF2B5EF4-FFF2-40B4-BE49-F238E27FC236}">
              <a16:creationId xmlns:a16="http://schemas.microsoft.com/office/drawing/2014/main" id="{00000000-0008-0000-0000-000055210000}"/>
            </a:ext>
          </a:extLst>
        </xdr:cNvPr>
        <xdr:cNvSpPr>
          <a:spLocks noChangeShapeType="1"/>
        </xdr:cNvSpPr>
      </xdr:nvSpPr>
      <xdr:spPr bwMode="auto">
        <a:xfrm>
          <a:off x="7650480" y="8248650"/>
          <a:ext cx="1676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46</xdr:row>
      <xdr:rowOff>0</xdr:rowOff>
    </xdr:from>
    <xdr:to>
      <xdr:col>30</xdr:col>
      <xdr:colOff>0</xdr:colOff>
      <xdr:row>46</xdr:row>
      <xdr:rowOff>0</xdr:rowOff>
    </xdr:to>
    <xdr:sp macro="" textlink="">
      <xdr:nvSpPr>
        <xdr:cNvPr id="8534" name="Line 7">
          <a:extLst>
            <a:ext uri="{FF2B5EF4-FFF2-40B4-BE49-F238E27FC236}">
              <a16:creationId xmlns:a16="http://schemas.microsoft.com/office/drawing/2014/main" id="{00000000-0008-0000-0000-000056210000}"/>
            </a:ext>
          </a:extLst>
        </xdr:cNvPr>
        <xdr:cNvSpPr>
          <a:spLocks noChangeShapeType="1"/>
        </xdr:cNvSpPr>
      </xdr:nvSpPr>
      <xdr:spPr bwMode="auto">
        <a:xfrm>
          <a:off x="7467600" y="8248650"/>
          <a:ext cx="1828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46</xdr:row>
      <xdr:rowOff>0</xdr:rowOff>
    </xdr:from>
    <xdr:to>
      <xdr:col>30</xdr:col>
      <xdr:colOff>0</xdr:colOff>
      <xdr:row>46</xdr:row>
      <xdr:rowOff>0</xdr:rowOff>
    </xdr:to>
    <xdr:sp macro="" textlink="">
      <xdr:nvSpPr>
        <xdr:cNvPr id="8535" name="Line 7">
          <a:extLst>
            <a:ext uri="{FF2B5EF4-FFF2-40B4-BE49-F238E27FC236}">
              <a16:creationId xmlns:a16="http://schemas.microsoft.com/office/drawing/2014/main" id="{00000000-0008-0000-0000-000057210000}"/>
            </a:ext>
          </a:extLst>
        </xdr:cNvPr>
        <xdr:cNvSpPr>
          <a:spLocks noChangeShapeType="1"/>
        </xdr:cNvSpPr>
      </xdr:nvSpPr>
      <xdr:spPr bwMode="auto">
        <a:xfrm>
          <a:off x="7467600" y="8248650"/>
          <a:ext cx="1828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46</xdr:row>
      <xdr:rowOff>0</xdr:rowOff>
    </xdr:from>
    <xdr:to>
      <xdr:col>30</xdr:col>
      <xdr:colOff>0</xdr:colOff>
      <xdr:row>46</xdr:row>
      <xdr:rowOff>0</xdr:rowOff>
    </xdr:to>
    <xdr:sp macro="" textlink="">
      <xdr:nvSpPr>
        <xdr:cNvPr id="8536" name="Line 7">
          <a:extLst>
            <a:ext uri="{FF2B5EF4-FFF2-40B4-BE49-F238E27FC236}">
              <a16:creationId xmlns:a16="http://schemas.microsoft.com/office/drawing/2014/main" id="{00000000-0008-0000-0000-000058210000}"/>
            </a:ext>
          </a:extLst>
        </xdr:cNvPr>
        <xdr:cNvSpPr>
          <a:spLocks noChangeShapeType="1"/>
        </xdr:cNvSpPr>
      </xdr:nvSpPr>
      <xdr:spPr bwMode="auto">
        <a:xfrm>
          <a:off x="7467600" y="8248650"/>
          <a:ext cx="1828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46</xdr:row>
      <xdr:rowOff>0</xdr:rowOff>
    </xdr:from>
    <xdr:to>
      <xdr:col>30</xdr:col>
      <xdr:colOff>0</xdr:colOff>
      <xdr:row>46</xdr:row>
      <xdr:rowOff>0</xdr:rowOff>
    </xdr:to>
    <xdr:sp macro="" textlink="">
      <xdr:nvSpPr>
        <xdr:cNvPr id="8537" name="Line 7">
          <a:extLst>
            <a:ext uri="{FF2B5EF4-FFF2-40B4-BE49-F238E27FC236}">
              <a16:creationId xmlns:a16="http://schemas.microsoft.com/office/drawing/2014/main" id="{00000000-0008-0000-0000-000059210000}"/>
            </a:ext>
          </a:extLst>
        </xdr:cNvPr>
        <xdr:cNvSpPr>
          <a:spLocks noChangeShapeType="1"/>
        </xdr:cNvSpPr>
      </xdr:nvSpPr>
      <xdr:spPr bwMode="auto">
        <a:xfrm>
          <a:off x="7467600" y="8248650"/>
          <a:ext cx="1828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46</xdr:row>
      <xdr:rowOff>0</xdr:rowOff>
    </xdr:from>
    <xdr:to>
      <xdr:col>30</xdr:col>
      <xdr:colOff>0</xdr:colOff>
      <xdr:row>46</xdr:row>
      <xdr:rowOff>0</xdr:rowOff>
    </xdr:to>
    <xdr:sp macro="" textlink="">
      <xdr:nvSpPr>
        <xdr:cNvPr id="8538" name="Line 7">
          <a:extLst>
            <a:ext uri="{FF2B5EF4-FFF2-40B4-BE49-F238E27FC236}">
              <a16:creationId xmlns:a16="http://schemas.microsoft.com/office/drawing/2014/main" id="{00000000-0008-0000-0000-00005A210000}"/>
            </a:ext>
          </a:extLst>
        </xdr:cNvPr>
        <xdr:cNvSpPr>
          <a:spLocks noChangeShapeType="1"/>
        </xdr:cNvSpPr>
      </xdr:nvSpPr>
      <xdr:spPr bwMode="auto">
        <a:xfrm>
          <a:off x="7467600" y="8248650"/>
          <a:ext cx="1828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72"/>
  <sheetViews>
    <sheetView tabSelected="1" zoomScale="110" zoomScaleNormal="110" workbookViewId="0">
      <pane xSplit="2" ySplit="5" topLeftCell="C42" activePane="bottomRight" state="frozen"/>
      <selection pane="topRight" activeCell="C1" sqref="C1"/>
      <selection pane="bottomLeft" activeCell="A6" sqref="A6"/>
      <selection pane="bottomRight" activeCell="AQ55" sqref="AQ55"/>
    </sheetView>
  </sheetViews>
  <sheetFormatPr defaultRowHeight="12.3" x14ac:dyDescent="0.4"/>
  <cols>
    <col min="1" max="1" width="4.1640625" customWidth="1"/>
    <col min="2" max="2" width="39.83203125" bestFit="1" customWidth="1"/>
    <col min="3" max="3" width="2.5546875" bestFit="1" customWidth="1"/>
    <col min="4" max="5" width="2.44140625" bestFit="1" customWidth="1"/>
    <col min="6" max="6" width="2.5546875" bestFit="1" customWidth="1"/>
    <col min="7" max="7" width="2.44140625" bestFit="1" customWidth="1"/>
    <col min="8" max="10" width="2.5546875" bestFit="1" customWidth="1"/>
    <col min="11" max="29" width="2.44140625" bestFit="1" customWidth="1"/>
    <col min="30" max="30" width="2.5546875" bestFit="1" customWidth="1"/>
    <col min="31" max="33" width="2.44140625" bestFit="1" customWidth="1"/>
    <col min="34" max="37" width="4.5546875" customWidth="1"/>
  </cols>
  <sheetData>
    <row r="1" spans="1:37" x14ac:dyDescent="0.4">
      <c r="A1" s="49" t="s">
        <v>111</v>
      </c>
      <c r="B1" s="50"/>
      <c r="C1" s="51"/>
      <c r="D1" s="51"/>
      <c r="E1" s="51"/>
      <c r="F1" s="51"/>
      <c r="G1" s="51"/>
      <c r="H1" s="52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</row>
    <row r="2" spans="1:37" x14ac:dyDescent="0.4">
      <c r="A2" s="49"/>
      <c r="B2" s="50"/>
      <c r="C2" s="51"/>
      <c r="D2" s="51"/>
      <c r="E2" s="51"/>
      <c r="F2" s="51"/>
      <c r="G2" s="51"/>
      <c r="H2" s="52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</row>
    <row r="3" spans="1:37" ht="68.25" customHeight="1" x14ac:dyDescent="0.4">
      <c r="A3" s="53"/>
      <c r="B3" s="54"/>
      <c r="C3" s="55" t="s">
        <v>158</v>
      </c>
      <c r="D3" s="55" t="s">
        <v>159</v>
      </c>
      <c r="E3" s="55" t="s">
        <v>160</v>
      </c>
      <c r="F3" s="55" t="s">
        <v>158</v>
      </c>
      <c r="G3" s="55" t="s">
        <v>158</v>
      </c>
      <c r="H3" s="55" t="s">
        <v>158</v>
      </c>
      <c r="I3" s="55" t="s">
        <v>160</v>
      </c>
      <c r="J3" s="55" t="s">
        <v>160</v>
      </c>
      <c r="K3" s="55" t="s">
        <v>160</v>
      </c>
      <c r="L3" s="55" t="s">
        <v>161</v>
      </c>
      <c r="M3" s="55" t="s">
        <v>161</v>
      </c>
      <c r="N3" s="55" t="s">
        <v>161</v>
      </c>
      <c r="O3" s="55" t="s">
        <v>161</v>
      </c>
      <c r="P3" s="55" t="s">
        <v>161</v>
      </c>
      <c r="Q3" s="55" t="s">
        <v>161</v>
      </c>
      <c r="R3" s="55" t="s">
        <v>162</v>
      </c>
      <c r="S3" s="55" t="s">
        <v>162</v>
      </c>
      <c r="T3" s="55" t="s">
        <v>161</v>
      </c>
      <c r="U3" s="55" t="s">
        <v>162</v>
      </c>
      <c r="V3" s="55" t="s">
        <v>161</v>
      </c>
      <c r="W3" s="55" t="s">
        <v>161</v>
      </c>
      <c r="X3" s="55" t="s">
        <v>161</v>
      </c>
      <c r="Y3" s="55" t="s">
        <v>161</v>
      </c>
      <c r="Z3" s="55" t="s">
        <v>163</v>
      </c>
      <c r="AA3" s="55" t="s">
        <v>164</v>
      </c>
      <c r="AB3" s="55" t="s">
        <v>165</v>
      </c>
      <c r="AC3" s="55" t="s">
        <v>166</v>
      </c>
      <c r="AD3" s="55" t="s">
        <v>167</v>
      </c>
      <c r="AE3" s="55" t="s">
        <v>166</v>
      </c>
      <c r="AF3" s="55" t="s">
        <v>168</v>
      </c>
      <c r="AG3" s="55" t="s">
        <v>166</v>
      </c>
      <c r="AH3" s="51"/>
    </row>
    <row r="4" spans="1:37" ht="27.3" x14ac:dyDescent="0.4">
      <c r="A4" s="63" t="s">
        <v>10</v>
      </c>
      <c r="B4" s="63" t="s">
        <v>11</v>
      </c>
      <c r="C4" s="55" t="s">
        <v>112</v>
      </c>
      <c r="D4" s="55" t="s">
        <v>113</v>
      </c>
      <c r="E4" s="55" t="s">
        <v>114</v>
      </c>
      <c r="F4" s="55" t="s">
        <v>115</v>
      </c>
      <c r="G4" s="55" t="s">
        <v>116</v>
      </c>
      <c r="H4" s="55" t="s">
        <v>117</v>
      </c>
      <c r="I4" s="55" t="s">
        <v>118</v>
      </c>
      <c r="J4" s="55" t="s">
        <v>119</v>
      </c>
      <c r="K4" s="55" t="s">
        <v>120</v>
      </c>
      <c r="L4" s="55" t="s">
        <v>121</v>
      </c>
      <c r="M4" s="55" t="s">
        <v>122</v>
      </c>
      <c r="N4" s="55" t="s">
        <v>123</v>
      </c>
      <c r="O4" s="55" t="s">
        <v>124</v>
      </c>
      <c r="P4" s="55" t="s">
        <v>125</v>
      </c>
      <c r="Q4" s="55" t="s">
        <v>126</v>
      </c>
      <c r="R4" s="55" t="s">
        <v>127</v>
      </c>
      <c r="S4" s="55" t="s">
        <v>128</v>
      </c>
      <c r="T4" s="55" t="s">
        <v>129</v>
      </c>
      <c r="U4" s="55" t="s">
        <v>130</v>
      </c>
      <c r="V4" s="55" t="s">
        <v>131</v>
      </c>
      <c r="W4" s="55" t="s">
        <v>132</v>
      </c>
      <c r="X4" s="55" t="s">
        <v>133</v>
      </c>
      <c r="Y4" s="55" t="s">
        <v>134</v>
      </c>
      <c r="Z4" s="55" t="s">
        <v>169</v>
      </c>
      <c r="AA4" s="55" t="s">
        <v>170</v>
      </c>
      <c r="AB4" s="55" t="s">
        <v>135</v>
      </c>
      <c r="AC4" s="55" t="s">
        <v>136</v>
      </c>
      <c r="AD4" s="55" t="s">
        <v>137</v>
      </c>
      <c r="AE4" s="55" t="s">
        <v>138</v>
      </c>
      <c r="AF4" s="55" t="s">
        <v>139</v>
      </c>
      <c r="AG4" s="55" t="s">
        <v>140</v>
      </c>
      <c r="AH4" s="56" t="s">
        <v>141</v>
      </c>
      <c r="AI4" s="56" t="s">
        <v>151</v>
      </c>
      <c r="AJ4" s="56" t="s">
        <v>152</v>
      </c>
      <c r="AK4" s="56" t="s">
        <v>153</v>
      </c>
    </row>
    <row r="5" spans="1:37" x14ac:dyDescent="0.4">
      <c r="A5" s="57" t="s">
        <v>142</v>
      </c>
      <c r="B5" s="441" t="s">
        <v>20</v>
      </c>
      <c r="C5" s="442"/>
      <c r="D5" s="442"/>
      <c r="E5" s="442"/>
      <c r="F5" s="442"/>
      <c r="G5" s="442"/>
      <c r="H5" s="442"/>
      <c r="I5" s="442"/>
      <c r="J5" s="442"/>
      <c r="K5" s="442"/>
      <c r="L5" s="442"/>
      <c r="M5" s="442"/>
      <c r="N5" s="442"/>
      <c r="O5" s="442"/>
      <c r="P5" s="442"/>
      <c r="Q5" s="442"/>
      <c r="R5" s="442"/>
      <c r="S5" s="442"/>
      <c r="T5" s="442"/>
      <c r="U5" s="442"/>
      <c r="V5" s="442"/>
      <c r="W5" s="442"/>
      <c r="X5" s="442"/>
      <c r="Y5" s="442"/>
      <c r="Z5" s="442"/>
      <c r="AA5" s="442"/>
      <c r="AB5" s="442"/>
      <c r="AC5" s="442"/>
      <c r="AD5" s="442"/>
      <c r="AE5" s="442"/>
      <c r="AF5" s="442"/>
      <c r="AG5" s="442"/>
      <c r="AH5" s="57"/>
      <c r="AI5" s="57"/>
      <c r="AJ5" s="57"/>
      <c r="AK5" s="57"/>
    </row>
    <row r="6" spans="1:37" x14ac:dyDescent="0.4">
      <c r="A6" s="58" t="s">
        <v>9</v>
      </c>
      <c r="B6" s="64" t="s">
        <v>143</v>
      </c>
      <c r="C6" s="59"/>
      <c r="D6" s="59"/>
      <c r="E6" s="59"/>
      <c r="F6" s="59"/>
      <c r="G6" s="59"/>
      <c r="H6" s="59"/>
      <c r="I6" s="59"/>
      <c r="J6" s="61"/>
      <c r="K6" s="59"/>
      <c r="L6" s="59"/>
      <c r="M6" s="59"/>
      <c r="N6" s="59"/>
      <c r="O6" s="59"/>
      <c r="P6" s="59"/>
      <c r="Q6" s="59"/>
      <c r="R6" s="59">
        <v>1</v>
      </c>
      <c r="S6" s="59">
        <v>1</v>
      </c>
      <c r="T6" s="59"/>
      <c r="U6" s="61">
        <v>1</v>
      </c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60">
        <f>SUM(C6:AG6)</f>
        <v>3</v>
      </c>
      <c r="AI6" s="60">
        <f>SUM(C6:K6)</f>
        <v>0</v>
      </c>
      <c r="AJ6" s="60">
        <f>SUM(L6:AA6)</f>
        <v>3</v>
      </c>
      <c r="AK6" s="60">
        <f>SUM(AB6:AG6)</f>
        <v>0</v>
      </c>
    </row>
    <row r="7" spans="1:37" x14ac:dyDescent="0.4">
      <c r="A7" s="58" t="s">
        <v>8</v>
      </c>
      <c r="B7" s="64" t="s">
        <v>43</v>
      </c>
      <c r="C7" s="59"/>
      <c r="D7" s="59"/>
      <c r="E7" s="59">
        <v>1</v>
      </c>
      <c r="F7" s="59"/>
      <c r="G7" s="59"/>
      <c r="H7" s="59"/>
      <c r="I7" s="59"/>
      <c r="J7" s="61"/>
      <c r="K7" s="59"/>
      <c r="L7" s="59"/>
      <c r="M7" s="59"/>
      <c r="N7" s="59"/>
      <c r="O7" s="59"/>
      <c r="P7" s="59"/>
      <c r="Q7" s="59"/>
      <c r="R7" s="59"/>
      <c r="S7" s="59"/>
      <c r="T7" s="59"/>
      <c r="U7" s="61"/>
      <c r="V7" s="59"/>
      <c r="W7" s="59"/>
      <c r="X7" s="59"/>
      <c r="Y7" s="59"/>
      <c r="Z7" s="59"/>
      <c r="AA7" s="59"/>
      <c r="AB7" s="59">
        <v>1</v>
      </c>
      <c r="AC7" s="59">
        <v>1</v>
      </c>
      <c r="AD7" s="59"/>
      <c r="AE7" s="59"/>
      <c r="AF7" s="59"/>
      <c r="AG7" s="59"/>
      <c r="AH7" s="60">
        <f>SUM(C7:AG7)</f>
        <v>3</v>
      </c>
      <c r="AI7" s="60">
        <f>SUM(C7:K7)</f>
        <v>1</v>
      </c>
      <c r="AJ7" s="60">
        <f>SUM(L7:AA7)</f>
        <v>0</v>
      </c>
      <c r="AK7" s="60">
        <f>SUM(AB7:AG7)</f>
        <v>2</v>
      </c>
    </row>
    <row r="8" spans="1:37" x14ac:dyDescent="0.4">
      <c r="A8" s="57" t="s">
        <v>33</v>
      </c>
      <c r="B8" s="441" t="s">
        <v>21</v>
      </c>
      <c r="C8" s="442"/>
      <c r="D8" s="442"/>
      <c r="E8" s="442"/>
      <c r="F8" s="442"/>
      <c r="G8" s="442"/>
      <c r="H8" s="442"/>
      <c r="I8" s="442"/>
      <c r="J8" s="442"/>
      <c r="K8" s="442"/>
      <c r="L8" s="442"/>
      <c r="M8" s="442"/>
      <c r="N8" s="442"/>
      <c r="O8" s="442"/>
      <c r="P8" s="442"/>
      <c r="Q8" s="442"/>
      <c r="R8" s="442"/>
      <c r="S8" s="442"/>
      <c r="T8" s="442"/>
      <c r="U8" s="442"/>
      <c r="V8" s="442"/>
      <c r="W8" s="442"/>
      <c r="X8" s="442"/>
      <c r="Y8" s="442"/>
      <c r="Z8" s="442"/>
      <c r="AA8" s="442"/>
      <c r="AB8" s="442"/>
      <c r="AC8" s="442"/>
      <c r="AD8" s="442"/>
      <c r="AE8" s="442"/>
      <c r="AF8" s="442"/>
      <c r="AG8" s="442"/>
      <c r="AH8" s="57"/>
      <c r="AI8" s="57"/>
      <c r="AJ8" s="57"/>
      <c r="AK8" s="57"/>
    </row>
    <row r="9" spans="1:37" x14ac:dyDescent="0.4">
      <c r="A9" s="58" t="s">
        <v>9</v>
      </c>
      <c r="B9" s="64" t="s">
        <v>57</v>
      </c>
      <c r="C9" s="59"/>
      <c r="D9" s="59">
        <v>1</v>
      </c>
      <c r="E9" s="59">
        <v>1</v>
      </c>
      <c r="F9" s="59"/>
      <c r="G9" s="59"/>
      <c r="H9" s="59"/>
      <c r="I9" s="59">
        <v>1</v>
      </c>
      <c r="J9" s="59">
        <v>1</v>
      </c>
      <c r="K9" s="59">
        <v>1</v>
      </c>
      <c r="L9" s="59"/>
      <c r="M9" s="59"/>
      <c r="N9" s="59"/>
      <c r="O9" s="59"/>
      <c r="P9" s="59">
        <v>1</v>
      </c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>
        <v>1</v>
      </c>
      <c r="AE9" s="59"/>
      <c r="AF9" s="59"/>
      <c r="AG9" s="59"/>
      <c r="AH9" s="60">
        <f>SUM(C9:AG9)</f>
        <v>7</v>
      </c>
      <c r="AI9" s="60">
        <f>SUM(C9:K9)</f>
        <v>5</v>
      </c>
      <c r="AJ9" s="60">
        <f>SUM(L9:AA9)</f>
        <v>1</v>
      </c>
      <c r="AK9" s="60">
        <f>SUM(AB9:AG9)</f>
        <v>1</v>
      </c>
    </row>
    <row r="10" spans="1:37" x14ac:dyDescent="0.4">
      <c r="A10" s="57" t="s">
        <v>34</v>
      </c>
      <c r="B10" s="441" t="s">
        <v>37</v>
      </c>
      <c r="C10" s="442"/>
      <c r="D10" s="442"/>
      <c r="E10" s="442"/>
      <c r="F10" s="442"/>
      <c r="G10" s="442"/>
      <c r="H10" s="442"/>
      <c r="I10" s="442"/>
      <c r="J10" s="442"/>
      <c r="K10" s="442"/>
      <c r="L10" s="442"/>
      <c r="M10" s="442"/>
      <c r="N10" s="442"/>
      <c r="O10" s="442"/>
      <c r="P10" s="442"/>
      <c r="Q10" s="442"/>
      <c r="R10" s="442"/>
      <c r="S10" s="442"/>
      <c r="T10" s="442"/>
      <c r="U10" s="442"/>
      <c r="V10" s="442"/>
      <c r="W10" s="442"/>
      <c r="X10" s="442"/>
      <c r="Y10" s="442"/>
      <c r="Z10" s="442"/>
      <c r="AA10" s="442"/>
      <c r="AB10" s="442"/>
      <c r="AC10" s="442"/>
      <c r="AD10" s="442"/>
      <c r="AE10" s="442"/>
      <c r="AF10" s="442"/>
      <c r="AG10" s="442"/>
      <c r="AH10" s="57"/>
      <c r="AI10" s="57"/>
      <c r="AJ10" s="57"/>
      <c r="AK10" s="57"/>
    </row>
    <row r="11" spans="1:37" x14ac:dyDescent="0.4">
      <c r="A11" s="58" t="s">
        <v>9</v>
      </c>
      <c r="B11" s="64" t="s">
        <v>53</v>
      </c>
      <c r="C11" s="59">
        <v>1</v>
      </c>
      <c r="D11" s="59">
        <v>1</v>
      </c>
      <c r="E11" s="59"/>
      <c r="F11" s="59">
        <v>1</v>
      </c>
      <c r="G11" s="59"/>
      <c r="H11" s="59"/>
      <c r="I11" s="59">
        <v>1</v>
      </c>
      <c r="J11" s="59"/>
      <c r="K11" s="59"/>
      <c r="L11" s="59"/>
      <c r="M11" s="59"/>
      <c r="N11" s="59">
        <v>1</v>
      </c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60">
        <f>SUM(C11:AG11)</f>
        <v>5</v>
      </c>
      <c r="AI11" s="60">
        <f>SUM(C11:K11)</f>
        <v>4</v>
      </c>
      <c r="AJ11" s="60">
        <f>SUM(L11:AA11)</f>
        <v>1</v>
      </c>
      <c r="AK11" s="60">
        <f>SUM(AB11:AG11)</f>
        <v>0</v>
      </c>
    </row>
    <row r="12" spans="1:37" x14ac:dyDescent="0.4">
      <c r="A12" s="57" t="s">
        <v>36</v>
      </c>
      <c r="B12" s="441" t="s">
        <v>35</v>
      </c>
      <c r="C12" s="442"/>
      <c r="D12" s="442"/>
      <c r="E12" s="442"/>
      <c r="F12" s="442"/>
      <c r="G12" s="442"/>
      <c r="H12" s="442"/>
      <c r="I12" s="442"/>
      <c r="J12" s="442"/>
      <c r="K12" s="442"/>
      <c r="L12" s="442"/>
      <c r="M12" s="442"/>
      <c r="N12" s="442"/>
      <c r="O12" s="442"/>
      <c r="P12" s="442"/>
      <c r="Q12" s="442"/>
      <c r="R12" s="442"/>
      <c r="S12" s="442"/>
      <c r="T12" s="442"/>
      <c r="U12" s="442"/>
      <c r="V12" s="442"/>
      <c r="W12" s="442"/>
      <c r="X12" s="442"/>
      <c r="Y12" s="442"/>
      <c r="Z12" s="442"/>
      <c r="AA12" s="442"/>
      <c r="AB12" s="442"/>
      <c r="AC12" s="442"/>
      <c r="AD12" s="442"/>
      <c r="AE12" s="442"/>
      <c r="AF12" s="442"/>
      <c r="AG12" s="442"/>
      <c r="AH12" s="57"/>
      <c r="AI12" s="57"/>
      <c r="AJ12" s="57"/>
      <c r="AK12" s="57"/>
    </row>
    <row r="13" spans="1:37" x14ac:dyDescent="0.4">
      <c r="A13" s="58" t="s">
        <v>9</v>
      </c>
      <c r="B13" s="64" t="s">
        <v>44</v>
      </c>
      <c r="C13" s="59">
        <v>1</v>
      </c>
      <c r="D13" s="59"/>
      <c r="E13" s="59"/>
      <c r="F13" s="59"/>
      <c r="G13" s="59"/>
      <c r="H13" s="59">
        <v>1</v>
      </c>
      <c r="I13" s="59"/>
      <c r="J13" s="59"/>
      <c r="K13" s="59"/>
      <c r="L13" s="59">
        <v>1</v>
      </c>
      <c r="M13" s="59"/>
      <c r="N13" s="59"/>
      <c r="O13" s="59">
        <v>1</v>
      </c>
      <c r="P13" s="59"/>
      <c r="Q13" s="59"/>
      <c r="R13" s="59"/>
      <c r="S13" s="59"/>
      <c r="T13" s="59"/>
      <c r="U13" s="59"/>
      <c r="V13" s="59">
        <v>1</v>
      </c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60">
        <f t="shared" ref="AH13:AH15" si="0">SUM(C13:AG13)</f>
        <v>5</v>
      </c>
      <c r="AI13" s="60">
        <f t="shared" ref="AI13:AI15" si="1">SUM(C13:K13)</f>
        <v>2</v>
      </c>
      <c r="AJ13" s="60">
        <f t="shared" ref="AJ13:AJ15" si="2">SUM(L13:AA13)</f>
        <v>3</v>
      </c>
      <c r="AK13" s="60">
        <f t="shared" ref="AK13:AK15" si="3">SUM(AB13:AG13)</f>
        <v>0</v>
      </c>
    </row>
    <row r="14" spans="1:37" x14ac:dyDescent="0.4">
      <c r="A14" s="58" t="s">
        <v>8</v>
      </c>
      <c r="B14" s="64" t="s">
        <v>45</v>
      </c>
      <c r="C14" s="59">
        <v>1</v>
      </c>
      <c r="D14" s="59"/>
      <c r="E14" s="59"/>
      <c r="F14" s="59"/>
      <c r="G14" s="59"/>
      <c r="H14" s="59">
        <v>1</v>
      </c>
      <c r="I14" s="59"/>
      <c r="J14" s="59"/>
      <c r="K14" s="59"/>
      <c r="L14" s="59">
        <v>1</v>
      </c>
      <c r="M14" s="59"/>
      <c r="N14" s="59"/>
      <c r="O14" s="59">
        <v>1</v>
      </c>
      <c r="P14" s="59"/>
      <c r="Q14" s="59"/>
      <c r="R14" s="59"/>
      <c r="S14" s="59"/>
      <c r="T14" s="59"/>
      <c r="U14" s="59"/>
      <c r="V14" s="59">
        <v>1</v>
      </c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60">
        <f t="shared" si="0"/>
        <v>5</v>
      </c>
      <c r="AI14" s="60">
        <f t="shared" si="1"/>
        <v>2</v>
      </c>
      <c r="AJ14" s="60">
        <f t="shared" si="2"/>
        <v>3</v>
      </c>
      <c r="AK14" s="60">
        <f t="shared" si="3"/>
        <v>0</v>
      </c>
    </row>
    <row r="15" spans="1:37" x14ac:dyDescent="0.4">
      <c r="A15" s="58" t="s">
        <v>7</v>
      </c>
      <c r="B15" s="64" t="s">
        <v>46</v>
      </c>
      <c r="C15" s="59">
        <v>1</v>
      </c>
      <c r="D15" s="59"/>
      <c r="E15" s="59"/>
      <c r="F15" s="59">
        <v>1</v>
      </c>
      <c r="G15" s="59"/>
      <c r="H15" s="59"/>
      <c r="I15" s="59">
        <v>1</v>
      </c>
      <c r="J15" s="59">
        <v>1</v>
      </c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>
        <v>1</v>
      </c>
      <c r="X15" s="59">
        <v>1</v>
      </c>
      <c r="Y15" s="59"/>
      <c r="Z15" s="59"/>
      <c r="AA15" s="59">
        <v>1</v>
      </c>
      <c r="AB15" s="59"/>
      <c r="AC15" s="59"/>
      <c r="AD15" s="59">
        <v>1</v>
      </c>
      <c r="AE15" s="59"/>
      <c r="AF15" s="59"/>
      <c r="AG15" s="59"/>
      <c r="AH15" s="60">
        <f t="shared" si="0"/>
        <v>8</v>
      </c>
      <c r="AI15" s="60">
        <f t="shared" si="1"/>
        <v>4</v>
      </c>
      <c r="AJ15" s="60">
        <f t="shared" si="2"/>
        <v>3</v>
      </c>
      <c r="AK15" s="60">
        <f t="shared" si="3"/>
        <v>1</v>
      </c>
    </row>
    <row r="16" spans="1:37" x14ac:dyDescent="0.4">
      <c r="A16" s="57" t="s">
        <v>38</v>
      </c>
      <c r="B16" s="441" t="s">
        <v>22</v>
      </c>
      <c r="C16" s="442"/>
      <c r="D16" s="442"/>
      <c r="E16" s="442"/>
      <c r="F16" s="442"/>
      <c r="G16" s="442"/>
      <c r="H16" s="442"/>
      <c r="I16" s="442"/>
      <c r="J16" s="442"/>
      <c r="K16" s="442"/>
      <c r="L16" s="442"/>
      <c r="M16" s="442"/>
      <c r="N16" s="442"/>
      <c r="O16" s="442"/>
      <c r="P16" s="442"/>
      <c r="Q16" s="442"/>
      <c r="R16" s="442"/>
      <c r="S16" s="442"/>
      <c r="T16" s="442"/>
      <c r="U16" s="442"/>
      <c r="V16" s="442"/>
      <c r="W16" s="442"/>
      <c r="X16" s="442"/>
      <c r="Y16" s="442"/>
      <c r="Z16" s="442"/>
      <c r="AA16" s="442"/>
      <c r="AB16" s="442"/>
      <c r="AC16" s="442"/>
      <c r="AD16" s="442"/>
      <c r="AE16" s="442"/>
      <c r="AF16" s="442"/>
      <c r="AG16" s="442"/>
      <c r="AH16" s="57"/>
      <c r="AI16" s="57"/>
      <c r="AJ16" s="57"/>
      <c r="AK16" s="57"/>
    </row>
    <row r="17" spans="1:37" x14ac:dyDescent="0.4">
      <c r="A17" s="58" t="s">
        <v>9</v>
      </c>
      <c r="B17" s="64" t="s">
        <v>58</v>
      </c>
      <c r="C17" s="59">
        <v>1</v>
      </c>
      <c r="D17" s="59"/>
      <c r="E17" s="59"/>
      <c r="F17" s="59">
        <v>1</v>
      </c>
      <c r="G17" s="59">
        <v>1</v>
      </c>
      <c r="H17" s="59"/>
      <c r="I17" s="59">
        <v>1</v>
      </c>
      <c r="J17" s="61">
        <v>1</v>
      </c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61"/>
      <c r="V17" s="59"/>
      <c r="W17" s="59">
        <v>1</v>
      </c>
      <c r="X17" s="59"/>
      <c r="Y17" s="59">
        <v>1</v>
      </c>
      <c r="Z17" s="59"/>
      <c r="AA17" s="59"/>
      <c r="AB17" s="59"/>
      <c r="AC17" s="59"/>
      <c r="AD17" s="59"/>
      <c r="AE17" s="59">
        <v>1</v>
      </c>
      <c r="AF17" s="59">
        <v>1</v>
      </c>
      <c r="AG17" s="59"/>
      <c r="AH17" s="60">
        <f t="shared" ref="AH17:AH26" si="4">SUM(C17:AG17)</f>
        <v>9</v>
      </c>
      <c r="AI17" s="60">
        <f t="shared" ref="AI17:AI26" si="5">SUM(C17:K17)</f>
        <v>5</v>
      </c>
      <c r="AJ17" s="60">
        <f t="shared" ref="AJ17:AJ26" si="6">SUM(L17:AA17)</f>
        <v>2</v>
      </c>
      <c r="AK17" s="60">
        <f t="shared" ref="AK17:AK26" si="7">SUM(AB17:AG17)</f>
        <v>2</v>
      </c>
    </row>
    <row r="18" spans="1:37" x14ac:dyDescent="0.4">
      <c r="A18" s="58" t="s">
        <v>8</v>
      </c>
      <c r="B18" s="64" t="s">
        <v>59</v>
      </c>
      <c r="C18" s="59">
        <v>1</v>
      </c>
      <c r="D18" s="59"/>
      <c r="E18" s="59"/>
      <c r="F18" s="59">
        <v>1</v>
      </c>
      <c r="G18" s="59"/>
      <c r="H18" s="59">
        <v>1</v>
      </c>
      <c r="I18" s="59"/>
      <c r="J18" s="61">
        <v>1</v>
      </c>
      <c r="K18" s="59"/>
      <c r="L18" s="59">
        <v>1</v>
      </c>
      <c r="M18" s="59"/>
      <c r="N18" s="59"/>
      <c r="O18" s="59">
        <v>1</v>
      </c>
      <c r="P18" s="59"/>
      <c r="Q18" s="59"/>
      <c r="R18" s="59"/>
      <c r="S18" s="59">
        <v>1</v>
      </c>
      <c r="T18" s="59"/>
      <c r="U18" s="61"/>
      <c r="V18" s="59">
        <v>1</v>
      </c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60">
        <f t="shared" si="4"/>
        <v>8</v>
      </c>
      <c r="AI18" s="60">
        <f t="shared" si="5"/>
        <v>4</v>
      </c>
      <c r="AJ18" s="60">
        <f t="shared" si="6"/>
        <v>4</v>
      </c>
      <c r="AK18" s="60">
        <f t="shared" si="7"/>
        <v>0</v>
      </c>
    </row>
    <row r="19" spans="1:37" x14ac:dyDescent="0.4">
      <c r="A19" s="58" t="s">
        <v>7</v>
      </c>
      <c r="B19" s="64" t="s">
        <v>60</v>
      </c>
      <c r="C19" s="59"/>
      <c r="D19" s="59"/>
      <c r="E19" s="59">
        <v>1</v>
      </c>
      <c r="F19" s="59">
        <v>1</v>
      </c>
      <c r="G19" s="59"/>
      <c r="H19" s="59"/>
      <c r="I19" s="59">
        <v>1</v>
      </c>
      <c r="J19" s="61"/>
      <c r="K19" s="59"/>
      <c r="L19" s="59"/>
      <c r="M19" s="59"/>
      <c r="N19" s="59"/>
      <c r="O19" s="59"/>
      <c r="P19" s="59">
        <v>1</v>
      </c>
      <c r="Q19" s="59"/>
      <c r="R19" s="59"/>
      <c r="S19" s="59"/>
      <c r="T19" s="59"/>
      <c r="U19" s="61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>
        <v>1</v>
      </c>
      <c r="AG19" s="59"/>
      <c r="AH19" s="60">
        <f t="shared" si="4"/>
        <v>5</v>
      </c>
      <c r="AI19" s="60">
        <f t="shared" si="5"/>
        <v>3</v>
      </c>
      <c r="AJ19" s="60">
        <f t="shared" si="6"/>
        <v>1</v>
      </c>
      <c r="AK19" s="60">
        <f t="shared" si="7"/>
        <v>1</v>
      </c>
    </row>
    <row r="20" spans="1:37" x14ac:dyDescent="0.4">
      <c r="A20" s="58" t="s">
        <v>6</v>
      </c>
      <c r="B20" s="64" t="s">
        <v>61</v>
      </c>
      <c r="C20" s="59">
        <v>1</v>
      </c>
      <c r="D20" s="59"/>
      <c r="E20" s="59"/>
      <c r="F20" s="59">
        <v>1</v>
      </c>
      <c r="G20" s="59"/>
      <c r="H20" s="59"/>
      <c r="I20" s="59">
        <v>1</v>
      </c>
      <c r="J20" s="61">
        <v>1</v>
      </c>
      <c r="K20" s="59"/>
      <c r="L20" s="59">
        <v>1</v>
      </c>
      <c r="M20" s="59">
        <v>1</v>
      </c>
      <c r="N20" s="59">
        <v>1</v>
      </c>
      <c r="O20" s="59"/>
      <c r="P20" s="59"/>
      <c r="Q20" s="59"/>
      <c r="R20" s="59"/>
      <c r="S20" s="59"/>
      <c r="T20" s="59"/>
      <c r="U20" s="61"/>
      <c r="V20" s="59"/>
      <c r="W20" s="59"/>
      <c r="X20" s="59"/>
      <c r="Y20" s="59"/>
      <c r="Z20" s="59"/>
      <c r="AA20" s="59"/>
      <c r="AB20" s="59"/>
      <c r="AC20" s="59"/>
      <c r="AD20" s="59"/>
      <c r="AE20" s="59">
        <v>1</v>
      </c>
      <c r="AF20" s="59">
        <v>1</v>
      </c>
      <c r="AG20" s="59"/>
      <c r="AH20" s="60">
        <f t="shared" si="4"/>
        <v>9</v>
      </c>
      <c r="AI20" s="60">
        <f t="shared" si="5"/>
        <v>4</v>
      </c>
      <c r="AJ20" s="60">
        <f t="shared" si="6"/>
        <v>3</v>
      </c>
      <c r="AK20" s="60">
        <f t="shared" si="7"/>
        <v>2</v>
      </c>
    </row>
    <row r="21" spans="1:37" x14ac:dyDescent="0.4">
      <c r="A21" s="58" t="s">
        <v>5</v>
      </c>
      <c r="B21" s="64" t="s">
        <v>62</v>
      </c>
      <c r="C21" s="59">
        <v>1</v>
      </c>
      <c r="D21" s="59"/>
      <c r="E21" s="59"/>
      <c r="F21" s="59">
        <v>1</v>
      </c>
      <c r="G21" s="59"/>
      <c r="H21" s="59">
        <v>1</v>
      </c>
      <c r="I21" s="59">
        <v>1</v>
      </c>
      <c r="J21" s="61">
        <v>1</v>
      </c>
      <c r="K21" s="59"/>
      <c r="L21" s="59">
        <v>1</v>
      </c>
      <c r="M21" s="59"/>
      <c r="N21" s="59"/>
      <c r="O21" s="59"/>
      <c r="P21" s="59"/>
      <c r="Q21" s="59"/>
      <c r="R21" s="59"/>
      <c r="S21" s="59">
        <v>1</v>
      </c>
      <c r="T21" s="59"/>
      <c r="U21" s="61"/>
      <c r="V21" s="59"/>
      <c r="W21" s="59"/>
      <c r="X21" s="59"/>
      <c r="Y21" s="59"/>
      <c r="Z21" s="59"/>
      <c r="AA21" s="59"/>
      <c r="AB21" s="59"/>
      <c r="AC21" s="59"/>
      <c r="AD21" s="59"/>
      <c r="AE21" s="59">
        <v>1</v>
      </c>
      <c r="AF21" s="59"/>
      <c r="AG21" s="59"/>
      <c r="AH21" s="60">
        <f t="shared" si="4"/>
        <v>8</v>
      </c>
      <c r="AI21" s="60">
        <f t="shared" si="5"/>
        <v>5</v>
      </c>
      <c r="AJ21" s="60">
        <f t="shared" si="6"/>
        <v>2</v>
      </c>
      <c r="AK21" s="60">
        <f t="shared" si="7"/>
        <v>1</v>
      </c>
    </row>
    <row r="22" spans="1:37" x14ac:dyDescent="0.4">
      <c r="A22" s="58" t="s">
        <v>4</v>
      </c>
      <c r="B22" s="64" t="s">
        <v>63</v>
      </c>
      <c r="C22" s="59">
        <v>1</v>
      </c>
      <c r="D22" s="59"/>
      <c r="E22" s="59"/>
      <c r="F22" s="59">
        <v>1</v>
      </c>
      <c r="G22" s="59"/>
      <c r="H22" s="59">
        <v>1</v>
      </c>
      <c r="I22" s="59"/>
      <c r="J22" s="61">
        <v>1</v>
      </c>
      <c r="K22" s="59"/>
      <c r="L22" s="59"/>
      <c r="M22" s="59">
        <v>1</v>
      </c>
      <c r="N22" s="59"/>
      <c r="O22" s="59"/>
      <c r="P22" s="59"/>
      <c r="Q22" s="59"/>
      <c r="R22" s="59"/>
      <c r="S22" s="59"/>
      <c r="T22" s="59"/>
      <c r="U22" s="61"/>
      <c r="V22" s="59"/>
      <c r="W22" s="59"/>
      <c r="X22" s="59"/>
      <c r="Y22" s="59"/>
      <c r="Z22" s="59"/>
      <c r="AA22" s="59"/>
      <c r="AB22" s="59"/>
      <c r="AC22" s="59"/>
      <c r="AD22" s="59">
        <v>1</v>
      </c>
      <c r="AE22" s="59">
        <v>1</v>
      </c>
      <c r="AF22" s="59"/>
      <c r="AG22" s="59">
        <v>1</v>
      </c>
      <c r="AH22" s="60">
        <f t="shared" si="4"/>
        <v>8</v>
      </c>
      <c r="AI22" s="60">
        <f t="shared" si="5"/>
        <v>4</v>
      </c>
      <c r="AJ22" s="60">
        <f t="shared" si="6"/>
        <v>1</v>
      </c>
      <c r="AK22" s="60">
        <f t="shared" si="7"/>
        <v>3</v>
      </c>
    </row>
    <row r="23" spans="1:37" x14ac:dyDescent="0.4">
      <c r="A23" s="58" t="s">
        <v>13</v>
      </c>
      <c r="B23" s="64" t="s">
        <v>64</v>
      </c>
      <c r="C23" s="59">
        <v>1</v>
      </c>
      <c r="D23" s="59"/>
      <c r="E23" s="59"/>
      <c r="F23" s="59">
        <v>1</v>
      </c>
      <c r="G23" s="59">
        <v>1</v>
      </c>
      <c r="H23" s="59">
        <v>1</v>
      </c>
      <c r="I23" s="59"/>
      <c r="J23" s="61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61"/>
      <c r="V23" s="59"/>
      <c r="W23" s="59"/>
      <c r="X23" s="59">
        <v>1</v>
      </c>
      <c r="Y23" s="59">
        <v>1</v>
      </c>
      <c r="Z23" s="59"/>
      <c r="AA23" s="59"/>
      <c r="AB23" s="59"/>
      <c r="AC23" s="59"/>
      <c r="AD23" s="59">
        <v>1</v>
      </c>
      <c r="AE23" s="59"/>
      <c r="AF23" s="59">
        <v>1</v>
      </c>
      <c r="AG23" s="59">
        <v>1</v>
      </c>
      <c r="AH23" s="60">
        <f t="shared" si="4"/>
        <v>9</v>
      </c>
      <c r="AI23" s="60">
        <f t="shared" si="5"/>
        <v>4</v>
      </c>
      <c r="AJ23" s="60">
        <f t="shared" si="6"/>
        <v>2</v>
      </c>
      <c r="AK23" s="60">
        <f t="shared" si="7"/>
        <v>3</v>
      </c>
    </row>
    <row r="24" spans="1:37" x14ac:dyDescent="0.4">
      <c r="A24" s="58" t="s">
        <v>14</v>
      </c>
      <c r="B24" s="64" t="s">
        <v>65</v>
      </c>
      <c r="C24" s="59">
        <v>1</v>
      </c>
      <c r="D24" s="59"/>
      <c r="E24" s="59"/>
      <c r="F24" s="59">
        <v>1</v>
      </c>
      <c r="G24" s="59">
        <v>1</v>
      </c>
      <c r="H24" s="59">
        <v>1</v>
      </c>
      <c r="I24" s="59"/>
      <c r="J24" s="61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61"/>
      <c r="V24" s="59"/>
      <c r="W24" s="59"/>
      <c r="X24" s="59">
        <v>1</v>
      </c>
      <c r="Y24" s="59">
        <v>1</v>
      </c>
      <c r="Z24" s="59"/>
      <c r="AA24" s="59"/>
      <c r="AB24" s="59"/>
      <c r="AC24" s="59"/>
      <c r="AD24" s="59">
        <v>1</v>
      </c>
      <c r="AE24" s="59"/>
      <c r="AF24" s="59"/>
      <c r="AG24" s="59"/>
      <c r="AH24" s="60">
        <f t="shared" si="4"/>
        <v>7</v>
      </c>
      <c r="AI24" s="60">
        <f t="shared" si="5"/>
        <v>4</v>
      </c>
      <c r="AJ24" s="60">
        <f t="shared" si="6"/>
        <v>2</v>
      </c>
      <c r="AK24" s="60">
        <f t="shared" si="7"/>
        <v>1</v>
      </c>
    </row>
    <row r="25" spans="1:37" x14ac:dyDescent="0.4">
      <c r="A25" s="58" t="s">
        <v>15</v>
      </c>
      <c r="B25" s="64" t="s">
        <v>66</v>
      </c>
      <c r="C25" s="59">
        <v>1</v>
      </c>
      <c r="D25" s="59"/>
      <c r="E25" s="59"/>
      <c r="F25" s="59">
        <v>1</v>
      </c>
      <c r="G25" s="59"/>
      <c r="H25" s="59">
        <v>1</v>
      </c>
      <c r="I25" s="59">
        <v>1</v>
      </c>
      <c r="J25" s="61">
        <v>1</v>
      </c>
      <c r="K25" s="59"/>
      <c r="L25" s="59">
        <v>1</v>
      </c>
      <c r="M25" s="59">
        <v>1</v>
      </c>
      <c r="N25" s="59">
        <v>1</v>
      </c>
      <c r="O25" s="59">
        <v>1</v>
      </c>
      <c r="P25" s="59"/>
      <c r="Q25" s="59"/>
      <c r="R25" s="59"/>
      <c r="S25" s="59"/>
      <c r="T25" s="59"/>
      <c r="U25" s="61"/>
      <c r="V25" s="59">
        <v>1</v>
      </c>
      <c r="W25" s="59"/>
      <c r="X25" s="59"/>
      <c r="Y25" s="59"/>
      <c r="Z25" s="59"/>
      <c r="AA25" s="59"/>
      <c r="AB25" s="59"/>
      <c r="AC25" s="59"/>
      <c r="AD25" s="59"/>
      <c r="AE25" s="59">
        <v>1</v>
      </c>
      <c r="AF25" s="59"/>
      <c r="AG25" s="59"/>
      <c r="AH25" s="60">
        <f t="shared" si="4"/>
        <v>11</v>
      </c>
      <c r="AI25" s="60">
        <f t="shared" si="5"/>
        <v>5</v>
      </c>
      <c r="AJ25" s="60">
        <f t="shared" si="6"/>
        <v>5</v>
      </c>
      <c r="AK25" s="60">
        <f t="shared" si="7"/>
        <v>1</v>
      </c>
    </row>
    <row r="26" spans="1:37" x14ac:dyDescent="0.4">
      <c r="A26" s="58" t="s">
        <v>16</v>
      </c>
      <c r="B26" s="64" t="s">
        <v>88</v>
      </c>
      <c r="C26" s="59">
        <v>1</v>
      </c>
      <c r="D26" s="59"/>
      <c r="E26" s="59">
        <v>1</v>
      </c>
      <c r="F26" s="59">
        <v>1</v>
      </c>
      <c r="G26" s="59"/>
      <c r="H26" s="59"/>
      <c r="I26" s="59">
        <v>1</v>
      </c>
      <c r="J26" s="61">
        <v>1</v>
      </c>
      <c r="K26" s="59">
        <v>1</v>
      </c>
      <c r="L26" s="59"/>
      <c r="M26" s="59"/>
      <c r="N26" s="59"/>
      <c r="O26" s="59"/>
      <c r="P26" s="59">
        <v>1</v>
      </c>
      <c r="Q26" s="59"/>
      <c r="R26" s="59"/>
      <c r="S26" s="59"/>
      <c r="T26" s="59"/>
      <c r="U26" s="61">
        <v>1</v>
      </c>
      <c r="V26" s="59"/>
      <c r="W26" s="59">
        <v>1</v>
      </c>
      <c r="X26" s="59"/>
      <c r="Y26" s="59"/>
      <c r="Z26" s="59"/>
      <c r="AA26" s="59"/>
      <c r="AB26" s="59"/>
      <c r="AC26" s="59"/>
      <c r="AD26" s="59">
        <v>1</v>
      </c>
      <c r="AE26" s="59"/>
      <c r="AF26" s="59"/>
      <c r="AG26" s="59"/>
      <c r="AH26" s="60">
        <f t="shared" si="4"/>
        <v>10</v>
      </c>
      <c r="AI26" s="60">
        <f t="shared" si="5"/>
        <v>6</v>
      </c>
      <c r="AJ26" s="60">
        <f t="shared" si="6"/>
        <v>3</v>
      </c>
      <c r="AK26" s="60">
        <f t="shared" si="7"/>
        <v>1</v>
      </c>
    </row>
    <row r="27" spans="1:37" x14ac:dyDescent="0.4">
      <c r="A27" s="57" t="s">
        <v>39</v>
      </c>
      <c r="B27" s="441" t="s">
        <v>40</v>
      </c>
      <c r="C27" s="442"/>
      <c r="D27" s="442"/>
      <c r="E27" s="442"/>
      <c r="F27" s="442"/>
      <c r="G27" s="442"/>
      <c r="H27" s="442"/>
      <c r="I27" s="442"/>
      <c r="J27" s="442"/>
      <c r="K27" s="442"/>
      <c r="L27" s="442"/>
      <c r="M27" s="442"/>
      <c r="N27" s="442"/>
      <c r="O27" s="442"/>
      <c r="P27" s="442"/>
      <c r="Q27" s="442"/>
      <c r="R27" s="442"/>
      <c r="S27" s="442"/>
      <c r="T27" s="442"/>
      <c r="U27" s="442"/>
      <c r="V27" s="442"/>
      <c r="W27" s="442"/>
      <c r="X27" s="442"/>
      <c r="Y27" s="442"/>
      <c r="Z27" s="442"/>
      <c r="AA27" s="442"/>
      <c r="AB27" s="442"/>
      <c r="AC27" s="442"/>
      <c r="AD27" s="442"/>
      <c r="AE27" s="442"/>
      <c r="AF27" s="442"/>
      <c r="AG27" s="442"/>
      <c r="AH27" s="57"/>
      <c r="AI27" s="57"/>
      <c r="AJ27" s="57"/>
      <c r="AK27" s="57"/>
    </row>
    <row r="28" spans="1:37" x14ac:dyDescent="0.4">
      <c r="A28" s="58" t="s">
        <v>9</v>
      </c>
      <c r="B28" s="64" t="s">
        <v>54</v>
      </c>
      <c r="C28" s="59">
        <v>1</v>
      </c>
      <c r="D28" s="59">
        <v>1</v>
      </c>
      <c r="E28" s="59"/>
      <c r="F28" s="59">
        <v>1</v>
      </c>
      <c r="G28" s="59"/>
      <c r="H28" s="59"/>
      <c r="I28" s="59">
        <v>1</v>
      </c>
      <c r="J28" s="61">
        <v>1</v>
      </c>
      <c r="K28" s="59"/>
      <c r="L28" s="59">
        <v>1</v>
      </c>
      <c r="M28" s="59"/>
      <c r="N28" s="59"/>
      <c r="O28" s="59"/>
      <c r="P28" s="59"/>
      <c r="Q28" s="59"/>
      <c r="R28" s="59"/>
      <c r="S28" s="59"/>
      <c r="T28" s="59"/>
      <c r="U28" s="61"/>
      <c r="V28" s="59"/>
      <c r="W28" s="59"/>
      <c r="X28" s="59"/>
      <c r="Y28" s="235"/>
      <c r="Z28" s="235"/>
      <c r="AA28" s="235">
        <v>1</v>
      </c>
      <c r="AB28" s="235"/>
      <c r="AC28" s="59"/>
      <c r="AD28" s="59"/>
      <c r="AE28" s="59"/>
      <c r="AF28" s="59">
        <v>1</v>
      </c>
      <c r="AG28" s="59"/>
      <c r="AH28" s="60">
        <f t="shared" ref="AH28:AH30" si="8">SUM(C28:AG28)</f>
        <v>8</v>
      </c>
      <c r="AI28" s="60">
        <f t="shared" ref="AI28:AI30" si="9">SUM(C28:K28)</f>
        <v>5</v>
      </c>
      <c r="AJ28" s="60">
        <f t="shared" ref="AJ28:AJ30" si="10">SUM(L28:AA28)</f>
        <v>2</v>
      </c>
      <c r="AK28" s="60">
        <f t="shared" ref="AK28:AK30" si="11">SUM(AB28:AG28)</f>
        <v>1</v>
      </c>
    </row>
    <row r="29" spans="1:37" x14ac:dyDescent="0.4">
      <c r="A29" s="58" t="s">
        <v>8</v>
      </c>
      <c r="B29" s="64" t="s">
        <v>55</v>
      </c>
      <c r="C29" s="59">
        <v>1</v>
      </c>
      <c r="D29" s="59">
        <v>1</v>
      </c>
      <c r="E29" s="59"/>
      <c r="F29" s="59">
        <v>1</v>
      </c>
      <c r="G29" s="59"/>
      <c r="H29" s="59">
        <v>1</v>
      </c>
      <c r="I29" s="59">
        <v>1</v>
      </c>
      <c r="J29" s="61">
        <v>1</v>
      </c>
      <c r="K29" s="59"/>
      <c r="L29" s="59">
        <v>1</v>
      </c>
      <c r="M29" s="59"/>
      <c r="N29" s="59">
        <v>1</v>
      </c>
      <c r="O29" s="59">
        <v>1</v>
      </c>
      <c r="P29" s="59">
        <v>1</v>
      </c>
      <c r="Q29" s="59"/>
      <c r="R29" s="59"/>
      <c r="S29" s="59"/>
      <c r="T29" s="59"/>
      <c r="U29" s="61"/>
      <c r="V29" s="59">
        <v>1</v>
      </c>
      <c r="W29" s="59"/>
      <c r="X29" s="59"/>
      <c r="Y29" s="235"/>
      <c r="Z29" s="235"/>
      <c r="AA29" s="235"/>
      <c r="AB29" s="235">
        <v>1</v>
      </c>
      <c r="AC29" s="59"/>
      <c r="AD29" s="59"/>
      <c r="AE29" s="59"/>
      <c r="AF29" s="59"/>
      <c r="AG29" s="59">
        <v>1</v>
      </c>
      <c r="AH29" s="60">
        <f t="shared" si="8"/>
        <v>13</v>
      </c>
      <c r="AI29" s="60">
        <f t="shared" si="9"/>
        <v>6</v>
      </c>
      <c r="AJ29" s="60">
        <f t="shared" si="10"/>
        <v>5</v>
      </c>
      <c r="AK29" s="60">
        <f t="shared" si="11"/>
        <v>2</v>
      </c>
    </row>
    <row r="30" spans="1:37" x14ac:dyDescent="0.4">
      <c r="A30" s="58" t="s">
        <v>7</v>
      </c>
      <c r="B30" s="64" t="s">
        <v>56</v>
      </c>
      <c r="C30" s="59">
        <v>1</v>
      </c>
      <c r="D30" s="59">
        <v>1</v>
      </c>
      <c r="E30" s="59"/>
      <c r="F30" s="59">
        <v>1</v>
      </c>
      <c r="G30" s="59"/>
      <c r="H30" s="59"/>
      <c r="I30" s="59">
        <v>1</v>
      </c>
      <c r="J30" s="61">
        <v>1</v>
      </c>
      <c r="K30" s="59"/>
      <c r="L30" s="59"/>
      <c r="M30" s="59"/>
      <c r="N30" s="59">
        <v>1</v>
      </c>
      <c r="O30" s="59"/>
      <c r="P30" s="59"/>
      <c r="Q30" s="59"/>
      <c r="R30" s="59"/>
      <c r="S30" s="59"/>
      <c r="T30" s="59">
        <v>1</v>
      </c>
      <c r="U30" s="61"/>
      <c r="V30" s="59"/>
      <c r="W30" s="59"/>
      <c r="X30" s="59"/>
      <c r="Y30" s="235"/>
      <c r="Z30" s="235">
        <v>1</v>
      </c>
      <c r="AA30" s="235"/>
      <c r="AB30" s="235"/>
      <c r="AC30" s="59"/>
      <c r="AD30" s="59"/>
      <c r="AE30" s="59"/>
      <c r="AF30" s="59"/>
      <c r="AG30" s="59">
        <v>1</v>
      </c>
      <c r="AH30" s="60">
        <f t="shared" si="8"/>
        <v>9</v>
      </c>
      <c r="AI30" s="60">
        <f t="shared" si="9"/>
        <v>5</v>
      </c>
      <c r="AJ30" s="60">
        <f t="shared" si="10"/>
        <v>3</v>
      </c>
      <c r="AK30" s="60">
        <f t="shared" si="11"/>
        <v>1</v>
      </c>
    </row>
    <row r="31" spans="1:37" x14ac:dyDescent="0.4">
      <c r="A31" s="57" t="s">
        <v>41</v>
      </c>
      <c r="B31" s="441" t="s">
        <v>42</v>
      </c>
      <c r="C31" s="442"/>
      <c r="D31" s="442"/>
      <c r="E31" s="442"/>
      <c r="F31" s="442"/>
      <c r="G31" s="442"/>
      <c r="H31" s="442"/>
      <c r="I31" s="442"/>
      <c r="J31" s="442"/>
      <c r="K31" s="442"/>
      <c r="L31" s="442"/>
      <c r="M31" s="442"/>
      <c r="N31" s="442"/>
      <c r="O31" s="442"/>
      <c r="P31" s="442"/>
      <c r="Q31" s="442"/>
      <c r="R31" s="442"/>
      <c r="S31" s="442"/>
      <c r="T31" s="442"/>
      <c r="U31" s="442"/>
      <c r="V31" s="442"/>
      <c r="W31" s="442"/>
      <c r="X31" s="442"/>
      <c r="Y31" s="442"/>
      <c r="Z31" s="442"/>
      <c r="AA31" s="442"/>
      <c r="AB31" s="442"/>
      <c r="AC31" s="442"/>
      <c r="AD31" s="442"/>
      <c r="AE31" s="442"/>
      <c r="AF31" s="442"/>
      <c r="AG31" s="442"/>
      <c r="AH31" s="57"/>
      <c r="AI31" s="57"/>
      <c r="AJ31" s="57"/>
      <c r="AK31" s="57"/>
    </row>
    <row r="32" spans="1:37" x14ac:dyDescent="0.4">
      <c r="A32" s="58" t="s">
        <v>9</v>
      </c>
      <c r="B32" s="64" t="s">
        <v>47</v>
      </c>
      <c r="C32" s="59">
        <v>1</v>
      </c>
      <c r="D32" s="59"/>
      <c r="E32" s="59"/>
      <c r="F32" s="59">
        <v>1</v>
      </c>
      <c r="G32" s="59">
        <v>1</v>
      </c>
      <c r="H32" s="59">
        <v>1</v>
      </c>
      <c r="I32" s="59"/>
      <c r="J32" s="61"/>
      <c r="K32" s="59"/>
      <c r="L32" s="59">
        <v>1</v>
      </c>
      <c r="M32" s="59">
        <v>1</v>
      </c>
      <c r="N32" s="59"/>
      <c r="O32" s="59">
        <v>1</v>
      </c>
      <c r="P32" s="59"/>
      <c r="Q32" s="59"/>
      <c r="R32" s="59"/>
      <c r="S32" s="59"/>
      <c r="T32" s="59"/>
      <c r="U32" s="61"/>
      <c r="V32" s="59"/>
      <c r="W32" s="59">
        <v>1</v>
      </c>
      <c r="X32" s="59"/>
      <c r="Y32" s="59"/>
      <c r="Z32" s="59">
        <v>1</v>
      </c>
      <c r="AA32" s="59"/>
      <c r="AB32" s="59"/>
      <c r="AC32" s="59">
        <v>1</v>
      </c>
      <c r="AD32" s="59"/>
      <c r="AE32" s="59"/>
      <c r="AF32" s="59"/>
      <c r="AG32" s="59"/>
      <c r="AH32" s="60">
        <f t="shared" ref="AH32:AH38" si="12">SUM(C32:AG32)</f>
        <v>10</v>
      </c>
      <c r="AI32" s="60">
        <f t="shared" ref="AI32:AI38" si="13">SUM(C32:K32)</f>
        <v>4</v>
      </c>
      <c r="AJ32" s="60">
        <f t="shared" ref="AJ32:AJ38" si="14">SUM(L32:AA32)</f>
        <v>5</v>
      </c>
      <c r="AK32" s="60">
        <f t="shared" ref="AK32:AK38" si="15">SUM(AB32:AG32)</f>
        <v>1</v>
      </c>
    </row>
    <row r="33" spans="1:37" x14ac:dyDescent="0.4">
      <c r="A33" s="58" t="s">
        <v>8</v>
      </c>
      <c r="B33" s="64" t="s">
        <v>48</v>
      </c>
      <c r="C33" s="59">
        <v>1</v>
      </c>
      <c r="D33" s="59"/>
      <c r="E33" s="59"/>
      <c r="F33" s="59">
        <v>1</v>
      </c>
      <c r="G33" s="59"/>
      <c r="H33" s="59">
        <v>1</v>
      </c>
      <c r="I33" s="59"/>
      <c r="J33" s="61"/>
      <c r="K33" s="59"/>
      <c r="L33" s="59"/>
      <c r="M33" s="59"/>
      <c r="N33" s="59">
        <v>1</v>
      </c>
      <c r="O33" s="59">
        <v>1</v>
      </c>
      <c r="P33" s="59"/>
      <c r="Q33" s="59">
        <v>1</v>
      </c>
      <c r="R33" s="59"/>
      <c r="S33" s="59">
        <v>1</v>
      </c>
      <c r="T33" s="59"/>
      <c r="U33" s="61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>
        <v>1</v>
      </c>
      <c r="AH33" s="60">
        <f t="shared" si="12"/>
        <v>8</v>
      </c>
      <c r="AI33" s="60">
        <f t="shared" si="13"/>
        <v>3</v>
      </c>
      <c r="AJ33" s="60">
        <f t="shared" si="14"/>
        <v>4</v>
      </c>
      <c r="AK33" s="60">
        <f t="shared" si="15"/>
        <v>1</v>
      </c>
    </row>
    <row r="34" spans="1:37" x14ac:dyDescent="0.4">
      <c r="A34" s="58" t="s">
        <v>7</v>
      </c>
      <c r="B34" s="64" t="s">
        <v>49</v>
      </c>
      <c r="C34" s="59">
        <v>1</v>
      </c>
      <c r="D34" s="59"/>
      <c r="E34" s="59"/>
      <c r="F34" s="59">
        <v>1</v>
      </c>
      <c r="G34" s="59">
        <v>1</v>
      </c>
      <c r="H34" s="59"/>
      <c r="I34" s="59"/>
      <c r="J34" s="61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61"/>
      <c r="V34" s="59"/>
      <c r="W34" s="59">
        <v>1</v>
      </c>
      <c r="X34" s="59">
        <v>1</v>
      </c>
      <c r="Y34" s="59"/>
      <c r="Z34" s="59"/>
      <c r="AA34" s="59"/>
      <c r="AB34" s="59"/>
      <c r="AC34" s="59"/>
      <c r="AD34" s="59">
        <v>1</v>
      </c>
      <c r="AE34" s="59"/>
      <c r="AF34" s="59"/>
      <c r="AG34" s="59"/>
      <c r="AH34" s="60">
        <f t="shared" si="12"/>
        <v>6</v>
      </c>
      <c r="AI34" s="60">
        <f t="shared" si="13"/>
        <v>3</v>
      </c>
      <c r="AJ34" s="60">
        <f t="shared" si="14"/>
        <v>2</v>
      </c>
      <c r="AK34" s="60">
        <f t="shared" si="15"/>
        <v>1</v>
      </c>
    </row>
    <row r="35" spans="1:37" x14ac:dyDescent="0.4">
      <c r="A35" s="58" t="s">
        <v>6</v>
      </c>
      <c r="B35" s="64" t="s">
        <v>50</v>
      </c>
      <c r="C35" s="59">
        <v>1</v>
      </c>
      <c r="D35" s="59"/>
      <c r="E35" s="59"/>
      <c r="F35" s="59">
        <v>1</v>
      </c>
      <c r="G35" s="59">
        <v>1</v>
      </c>
      <c r="H35" s="59"/>
      <c r="I35" s="59"/>
      <c r="J35" s="61"/>
      <c r="K35" s="59"/>
      <c r="L35" s="59">
        <v>1</v>
      </c>
      <c r="M35" s="59">
        <v>1</v>
      </c>
      <c r="N35" s="59"/>
      <c r="O35" s="59">
        <v>1</v>
      </c>
      <c r="P35" s="59"/>
      <c r="Q35" s="59"/>
      <c r="R35" s="59"/>
      <c r="S35" s="59"/>
      <c r="T35" s="59"/>
      <c r="U35" s="61"/>
      <c r="V35" s="59">
        <v>1</v>
      </c>
      <c r="W35" s="59">
        <v>1</v>
      </c>
      <c r="X35" s="59">
        <v>1</v>
      </c>
      <c r="Y35" s="59"/>
      <c r="Z35" s="59"/>
      <c r="AA35" s="59"/>
      <c r="AB35" s="59"/>
      <c r="AC35" s="59"/>
      <c r="AD35" s="59">
        <v>1</v>
      </c>
      <c r="AE35" s="59"/>
      <c r="AF35" s="59"/>
      <c r="AG35" s="59"/>
      <c r="AH35" s="60">
        <f t="shared" si="12"/>
        <v>10</v>
      </c>
      <c r="AI35" s="60">
        <f t="shared" si="13"/>
        <v>3</v>
      </c>
      <c r="AJ35" s="60">
        <f t="shared" si="14"/>
        <v>6</v>
      </c>
      <c r="AK35" s="60">
        <f t="shared" si="15"/>
        <v>1</v>
      </c>
    </row>
    <row r="36" spans="1:37" x14ac:dyDescent="0.4">
      <c r="A36" s="58" t="s">
        <v>5</v>
      </c>
      <c r="B36" s="64" t="s">
        <v>51</v>
      </c>
      <c r="C36" s="59">
        <v>1</v>
      </c>
      <c r="D36" s="59"/>
      <c r="E36" s="59"/>
      <c r="F36" s="59">
        <v>1</v>
      </c>
      <c r="G36" s="59">
        <v>1</v>
      </c>
      <c r="H36" s="59">
        <v>1</v>
      </c>
      <c r="I36" s="59"/>
      <c r="J36" s="61"/>
      <c r="K36" s="59"/>
      <c r="L36" s="59">
        <v>1</v>
      </c>
      <c r="M36" s="59"/>
      <c r="N36" s="59"/>
      <c r="O36" s="59">
        <v>1</v>
      </c>
      <c r="P36" s="59"/>
      <c r="Q36" s="59"/>
      <c r="R36" s="59"/>
      <c r="S36" s="59"/>
      <c r="T36" s="59"/>
      <c r="U36" s="61"/>
      <c r="V36" s="59">
        <v>1</v>
      </c>
      <c r="W36" s="59">
        <v>1</v>
      </c>
      <c r="X36" s="59"/>
      <c r="Y36" s="59"/>
      <c r="Z36" s="59"/>
      <c r="AA36" s="59"/>
      <c r="AB36" s="59"/>
      <c r="AC36" s="59"/>
      <c r="AD36" s="59">
        <v>1</v>
      </c>
      <c r="AE36" s="59"/>
      <c r="AF36" s="59"/>
      <c r="AG36" s="59"/>
      <c r="AH36" s="60">
        <f t="shared" si="12"/>
        <v>9</v>
      </c>
      <c r="AI36" s="60">
        <f t="shared" si="13"/>
        <v>4</v>
      </c>
      <c r="AJ36" s="60">
        <f t="shared" si="14"/>
        <v>4</v>
      </c>
      <c r="AK36" s="60">
        <f t="shared" si="15"/>
        <v>1</v>
      </c>
    </row>
    <row r="37" spans="1:37" x14ac:dyDescent="0.4">
      <c r="A37" s="58" t="s">
        <v>4</v>
      </c>
      <c r="B37" s="233" t="s">
        <v>185</v>
      </c>
      <c r="C37" s="59">
        <v>1</v>
      </c>
      <c r="D37" s="59"/>
      <c r="E37" s="59"/>
      <c r="F37" s="59">
        <v>1</v>
      </c>
      <c r="G37" s="59">
        <v>1</v>
      </c>
      <c r="H37" s="59"/>
      <c r="I37" s="59"/>
      <c r="J37" s="61"/>
      <c r="K37" s="59"/>
      <c r="L37" s="59"/>
      <c r="M37" s="59"/>
      <c r="N37" s="59"/>
      <c r="O37" s="59"/>
      <c r="P37" s="59"/>
      <c r="Q37" s="59"/>
      <c r="R37" s="59"/>
      <c r="S37" s="59"/>
      <c r="T37" s="59">
        <v>1</v>
      </c>
      <c r="U37" s="61"/>
      <c r="V37" s="59"/>
      <c r="W37" s="59">
        <v>1</v>
      </c>
      <c r="X37" s="59">
        <v>1</v>
      </c>
      <c r="Y37" s="59">
        <v>1</v>
      </c>
      <c r="Z37" s="59"/>
      <c r="AA37" s="59"/>
      <c r="AB37" s="59"/>
      <c r="AC37" s="59"/>
      <c r="AD37" s="59">
        <v>1</v>
      </c>
      <c r="AE37" s="59">
        <v>1</v>
      </c>
      <c r="AF37" s="59">
        <v>1</v>
      </c>
      <c r="AG37" s="59"/>
      <c r="AH37" s="60">
        <f t="shared" si="12"/>
        <v>10</v>
      </c>
      <c r="AI37" s="60">
        <f t="shared" si="13"/>
        <v>3</v>
      </c>
      <c r="AJ37" s="60">
        <f t="shared" si="14"/>
        <v>4</v>
      </c>
      <c r="AK37" s="60">
        <f t="shared" si="15"/>
        <v>3</v>
      </c>
    </row>
    <row r="38" spans="1:37" x14ac:dyDescent="0.4">
      <c r="A38" s="58" t="s">
        <v>13</v>
      </c>
      <c r="B38" s="64" t="s">
        <v>52</v>
      </c>
      <c r="C38" s="59">
        <v>1</v>
      </c>
      <c r="D38" s="59"/>
      <c r="E38" s="59"/>
      <c r="F38" s="59">
        <v>1</v>
      </c>
      <c r="G38" s="59"/>
      <c r="H38" s="59">
        <v>1</v>
      </c>
      <c r="I38" s="59"/>
      <c r="J38" s="61"/>
      <c r="K38" s="59"/>
      <c r="L38" s="59"/>
      <c r="M38" s="59"/>
      <c r="N38" s="59"/>
      <c r="O38" s="59"/>
      <c r="P38" s="59"/>
      <c r="Q38" s="59">
        <v>1</v>
      </c>
      <c r="R38" s="59"/>
      <c r="S38" s="59">
        <v>1</v>
      </c>
      <c r="T38" s="59"/>
      <c r="U38" s="61"/>
      <c r="V38" s="59">
        <v>1</v>
      </c>
      <c r="W38" s="59"/>
      <c r="X38" s="59"/>
      <c r="Y38" s="59">
        <v>1</v>
      </c>
      <c r="Z38" s="59"/>
      <c r="AA38" s="59"/>
      <c r="AB38" s="59"/>
      <c r="AC38" s="59"/>
      <c r="AD38" s="59"/>
      <c r="AE38" s="59"/>
      <c r="AF38" s="59"/>
      <c r="AG38" s="59">
        <v>1</v>
      </c>
      <c r="AH38" s="60">
        <f t="shared" si="12"/>
        <v>8</v>
      </c>
      <c r="AI38" s="60">
        <f t="shared" si="13"/>
        <v>3</v>
      </c>
      <c r="AJ38" s="60">
        <f t="shared" si="14"/>
        <v>4</v>
      </c>
      <c r="AK38" s="60">
        <f t="shared" si="15"/>
        <v>1</v>
      </c>
    </row>
    <row r="39" spans="1:37" x14ac:dyDescent="0.4">
      <c r="A39" s="57" t="s">
        <v>67</v>
      </c>
      <c r="B39" s="441" t="s">
        <v>187</v>
      </c>
      <c r="C39" s="442"/>
      <c r="D39" s="442"/>
      <c r="E39" s="442"/>
      <c r="F39" s="442"/>
      <c r="G39" s="442"/>
      <c r="H39" s="442"/>
      <c r="I39" s="442"/>
      <c r="J39" s="442"/>
      <c r="K39" s="442"/>
      <c r="L39" s="442"/>
      <c r="M39" s="442"/>
      <c r="N39" s="442"/>
      <c r="O39" s="442"/>
      <c r="P39" s="442"/>
      <c r="Q39" s="442"/>
      <c r="R39" s="442"/>
      <c r="S39" s="442"/>
      <c r="T39" s="442"/>
      <c r="U39" s="442"/>
      <c r="V39" s="442"/>
      <c r="W39" s="442"/>
      <c r="X39" s="442"/>
      <c r="Y39" s="442"/>
      <c r="Z39" s="442"/>
      <c r="AA39" s="442"/>
      <c r="AB39" s="442"/>
      <c r="AC39" s="442"/>
      <c r="AD39" s="442"/>
      <c r="AE39" s="442"/>
      <c r="AF39" s="442"/>
      <c r="AG39" s="442"/>
      <c r="AH39" s="57"/>
      <c r="AI39" s="57"/>
      <c r="AJ39" s="57"/>
      <c r="AK39" s="57"/>
    </row>
    <row r="40" spans="1:37" x14ac:dyDescent="0.4">
      <c r="A40" s="58" t="s">
        <v>9</v>
      </c>
      <c r="B40" s="64" t="s">
        <v>69</v>
      </c>
      <c r="C40" s="59">
        <v>1</v>
      </c>
      <c r="D40" s="59"/>
      <c r="E40" s="59"/>
      <c r="F40" s="59">
        <v>1</v>
      </c>
      <c r="G40" s="59">
        <v>1</v>
      </c>
      <c r="H40" s="59">
        <v>1</v>
      </c>
      <c r="I40" s="59"/>
      <c r="J40" s="61"/>
      <c r="K40" s="59"/>
      <c r="L40" s="59"/>
      <c r="M40" s="59"/>
      <c r="N40" s="61"/>
      <c r="O40" s="59"/>
      <c r="P40" s="59"/>
      <c r="Q40" s="59"/>
      <c r="R40" s="59"/>
      <c r="S40" s="59"/>
      <c r="T40" s="59">
        <v>1</v>
      </c>
      <c r="U40" s="61"/>
      <c r="V40" s="59"/>
      <c r="W40" s="59">
        <v>1</v>
      </c>
      <c r="X40" s="59">
        <v>1</v>
      </c>
      <c r="Y40" s="59"/>
      <c r="Z40" s="59"/>
      <c r="AA40" s="59"/>
      <c r="AB40" s="59"/>
      <c r="AC40" s="59"/>
      <c r="AD40" s="61">
        <v>1</v>
      </c>
      <c r="AE40" s="59"/>
      <c r="AF40" s="59"/>
      <c r="AG40" s="59"/>
      <c r="AH40" s="60">
        <f t="shared" ref="AH40:AH46" si="16">SUM(C40:AG40)</f>
        <v>8</v>
      </c>
      <c r="AI40" s="60">
        <f t="shared" ref="AI40:AI46" si="17">SUM(C40:K40)</f>
        <v>4</v>
      </c>
      <c r="AJ40" s="60">
        <f t="shared" ref="AJ40:AJ46" si="18">SUM(L40:AA40)</f>
        <v>3</v>
      </c>
      <c r="AK40" s="60">
        <f t="shared" ref="AK40:AK46" si="19">SUM(AB40:AG40)</f>
        <v>1</v>
      </c>
    </row>
    <row r="41" spans="1:37" x14ac:dyDescent="0.4">
      <c r="A41" s="58" t="s">
        <v>8</v>
      </c>
      <c r="B41" s="64" t="s">
        <v>70</v>
      </c>
      <c r="C41" s="61">
        <v>1</v>
      </c>
      <c r="D41" s="59">
        <v>1</v>
      </c>
      <c r="E41" s="59"/>
      <c r="F41" s="59">
        <v>1</v>
      </c>
      <c r="G41" s="59"/>
      <c r="H41" s="59"/>
      <c r="I41" s="59">
        <v>1</v>
      </c>
      <c r="J41" s="61">
        <v>1</v>
      </c>
      <c r="K41" s="59"/>
      <c r="L41" s="59"/>
      <c r="M41" s="59"/>
      <c r="N41" s="61"/>
      <c r="O41" s="59"/>
      <c r="P41" s="59">
        <v>1</v>
      </c>
      <c r="Q41" s="59"/>
      <c r="R41" s="59"/>
      <c r="S41" s="59"/>
      <c r="T41" s="59"/>
      <c r="U41" s="61"/>
      <c r="V41" s="59"/>
      <c r="W41" s="59"/>
      <c r="X41" s="59"/>
      <c r="Y41" s="59">
        <v>1</v>
      </c>
      <c r="Z41" s="59"/>
      <c r="AA41" s="59"/>
      <c r="AB41" s="59"/>
      <c r="AC41" s="59"/>
      <c r="AD41" s="61">
        <v>1</v>
      </c>
      <c r="AE41" s="59">
        <v>1</v>
      </c>
      <c r="AF41" s="59"/>
      <c r="AG41" s="59"/>
      <c r="AH41" s="60">
        <f t="shared" si="16"/>
        <v>9</v>
      </c>
      <c r="AI41" s="60">
        <f t="shared" si="17"/>
        <v>5</v>
      </c>
      <c r="AJ41" s="60">
        <f t="shared" si="18"/>
        <v>2</v>
      </c>
      <c r="AK41" s="60">
        <f t="shared" si="19"/>
        <v>2</v>
      </c>
    </row>
    <row r="42" spans="1:37" x14ac:dyDescent="0.4">
      <c r="A42" s="58" t="s">
        <v>7</v>
      </c>
      <c r="B42" s="64" t="s">
        <v>71</v>
      </c>
      <c r="C42" s="59">
        <v>1</v>
      </c>
      <c r="D42" s="59"/>
      <c r="E42" s="59"/>
      <c r="F42" s="59">
        <v>1</v>
      </c>
      <c r="G42" s="59">
        <v>1</v>
      </c>
      <c r="H42" s="59">
        <v>1</v>
      </c>
      <c r="I42" s="59"/>
      <c r="J42" s="61"/>
      <c r="K42" s="59"/>
      <c r="L42" s="59">
        <v>1</v>
      </c>
      <c r="M42" s="59">
        <v>1</v>
      </c>
      <c r="N42" s="61"/>
      <c r="O42" s="59">
        <v>1</v>
      </c>
      <c r="P42" s="59"/>
      <c r="Q42" s="59">
        <v>1</v>
      </c>
      <c r="R42" s="59"/>
      <c r="S42" s="59"/>
      <c r="T42" s="59">
        <v>1</v>
      </c>
      <c r="U42" s="61"/>
      <c r="V42" s="59"/>
      <c r="W42" s="59"/>
      <c r="X42" s="59">
        <v>1</v>
      </c>
      <c r="Y42" s="59">
        <v>1</v>
      </c>
      <c r="Z42" s="59"/>
      <c r="AA42" s="59"/>
      <c r="AB42" s="59"/>
      <c r="AC42" s="59"/>
      <c r="AD42" s="61"/>
      <c r="AE42" s="59">
        <v>1</v>
      </c>
      <c r="AF42" s="59"/>
      <c r="AG42" s="59"/>
      <c r="AH42" s="60">
        <f t="shared" si="16"/>
        <v>12</v>
      </c>
      <c r="AI42" s="60">
        <f t="shared" si="17"/>
        <v>4</v>
      </c>
      <c r="AJ42" s="60">
        <f t="shared" si="18"/>
        <v>7</v>
      </c>
      <c r="AK42" s="60">
        <f t="shared" si="19"/>
        <v>1</v>
      </c>
    </row>
    <row r="43" spans="1:37" x14ac:dyDescent="0.4">
      <c r="A43" s="58" t="s">
        <v>6</v>
      </c>
      <c r="B43" s="64" t="s">
        <v>72</v>
      </c>
      <c r="C43" s="59">
        <v>1</v>
      </c>
      <c r="D43" s="59"/>
      <c r="E43" s="59"/>
      <c r="F43" s="59">
        <v>1</v>
      </c>
      <c r="G43" s="59">
        <v>1</v>
      </c>
      <c r="H43" s="59">
        <v>1</v>
      </c>
      <c r="I43" s="59"/>
      <c r="J43" s="61"/>
      <c r="K43" s="59"/>
      <c r="L43" s="59">
        <v>1</v>
      </c>
      <c r="M43" s="59"/>
      <c r="N43" s="61"/>
      <c r="O43" s="59">
        <v>1</v>
      </c>
      <c r="P43" s="59"/>
      <c r="Q43" s="59">
        <v>1</v>
      </c>
      <c r="R43" s="59"/>
      <c r="S43" s="59"/>
      <c r="T43" s="59"/>
      <c r="U43" s="61"/>
      <c r="V43" s="59"/>
      <c r="W43" s="59"/>
      <c r="X43" s="59">
        <v>1</v>
      </c>
      <c r="Y43" s="59">
        <v>1</v>
      </c>
      <c r="Z43" s="59"/>
      <c r="AA43" s="59"/>
      <c r="AB43" s="59"/>
      <c r="AC43" s="59">
        <v>1</v>
      </c>
      <c r="AD43" s="61">
        <v>1</v>
      </c>
      <c r="AE43" s="59">
        <v>1</v>
      </c>
      <c r="AF43" s="59"/>
      <c r="AG43" s="59">
        <v>1</v>
      </c>
      <c r="AH43" s="60">
        <f t="shared" si="16"/>
        <v>13</v>
      </c>
      <c r="AI43" s="60">
        <f t="shared" si="17"/>
        <v>4</v>
      </c>
      <c r="AJ43" s="60">
        <f t="shared" si="18"/>
        <v>5</v>
      </c>
      <c r="AK43" s="60">
        <f t="shared" si="19"/>
        <v>4</v>
      </c>
    </row>
    <row r="44" spans="1:37" x14ac:dyDescent="0.4">
      <c r="A44" s="58" t="s">
        <v>5</v>
      </c>
      <c r="B44" s="64" t="s">
        <v>73</v>
      </c>
      <c r="C44" s="59">
        <v>1</v>
      </c>
      <c r="D44" s="59"/>
      <c r="E44" s="59"/>
      <c r="F44" s="59">
        <v>1</v>
      </c>
      <c r="G44" s="59">
        <v>1</v>
      </c>
      <c r="H44" s="59">
        <v>1</v>
      </c>
      <c r="I44" s="59"/>
      <c r="J44" s="61"/>
      <c r="K44" s="59"/>
      <c r="L44" s="59">
        <v>1</v>
      </c>
      <c r="M44" s="59"/>
      <c r="N44" s="61"/>
      <c r="O44" s="59">
        <v>1</v>
      </c>
      <c r="P44" s="59"/>
      <c r="Q44" s="59">
        <v>1</v>
      </c>
      <c r="R44" s="59"/>
      <c r="S44" s="59"/>
      <c r="T44" s="59"/>
      <c r="U44" s="61"/>
      <c r="V44" s="59"/>
      <c r="W44" s="59"/>
      <c r="X44" s="59">
        <v>1</v>
      </c>
      <c r="Y44" s="59">
        <v>1</v>
      </c>
      <c r="Z44" s="59"/>
      <c r="AA44" s="59"/>
      <c r="AB44" s="59"/>
      <c r="AC44" s="59">
        <v>1</v>
      </c>
      <c r="AD44" s="61">
        <v>1</v>
      </c>
      <c r="AE44" s="59"/>
      <c r="AF44" s="59"/>
      <c r="AG44" s="59">
        <v>1</v>
      </c>
      <c r="AH44" s="60">
        <f t="shared" si="16"/>
        <v>12</v>
      </c>
      <c r="AI44" s="60">
        <f t="shared" si="17"/>
        <v>4</v>
      </c>
      <c r="AJ44" s="60">
        <f t="shared" si="18"/>
        <v>5</v>
      </c>
      <c r="AK44" s="60">
        <f t="shared" si="19"/>
        <v>3</v>
      </c>
    </row>
    <row r="45" spans="1:37" x14ac:dyDescent="0.4">
      <c r="A45" s="58" t="s">
        <v>4</v>
      </c>
      <c r="B45" s="64" t="s">
        <v>74</v>
      </c>
      <c r="C45" s="59">
        <v>1</v>
      </c>
      <c r="D45" s="59">
        <v>1</v>
      </c>
      <c r="E45" s="59"/>
      <c r="F45" s="59">
        <v>1</v>
      </c>
      <c r="G45" s="59"/>
      <c r="H45" s="59">
        <v>1</v>
      </c>
      <c r="I45" s="59">
        <v>1</v>
      </c>
      <c r="J45" s="61"/>
      <c r="K45" s="59"/>
      <c r="L45" s="59">
        <v>1</v>
      </c>
      <c r="M45" s="59">
        <v>1</v>
      </c>
      <c r="N45" s="61">
        <v>1</v>
      </c>
      <c r="O45" s="59">
        <v>1</v>
      </c>
      <c r="P45" s="59"/>
      <c r="Q45" s="59"/>
      <c r="R45" s="59"/>
      <c r="S45" s="59"/>
      <c r="T45" s="59"/>
      <c r="U45" s="61"/>
      <c r="V45" s="59"/>
      <c r="W45" s="59"/>
      <c r="X45" s="59"/>
      <c r="Y45" s="59"/>
      <c r="Z45" s="59"/>
      <c r="AA45" s="59"/>
      <c r="AB45" s="59"/>
      <c r="AC45" s="59"/>
      <c r="AD45" s="61"/>
      <c r="AE45" s="59">
        <v>1</v>
      </c>
      <c r="AF45" s="59">
        <v>1</v>
      </c>
      <c r="AG45" s="59">
        <v>1</v>
      </c>
      <c r="AH45" s="60">
        <f t="shared" si="16"/>
        <v>12</v>
      </c>
      <c r="AI45" s="60">
        <f t="shared" si="17"/>
        <v>5</v>
      </c>
      <c r="AJ45" s="60">
        <f t="shared" si="18"/>
        <v>4</v>
      </c>
      <c r="AK45" s="60">
        <f t="shared" si="19"/>
        <v>3</v>
      </c>
    </row>
    <row r="46" spans="1:37" x14ac:dyDescent="0.4">
      <c r="A46" s="58" t="s">
        <v>13</v>
      </c>
      <c r="B46" s="64" t="s">
        <v>75</v>
      </c>
      <c r="C46" s="61">
        <v>1</v>
      </c>
      <c r="D46" s="59"/>
      <c r="E46" s="59">
        <v>1</v>
      </c>
      <c r="F46" s="59">
        <v>1</v>
      </c>
      <c r="G46" s="59">
        <v>1</v>
      </c>
      <c r="H46" s="59"/>
      <c r="I46" s="59">
        <v>1</v>
      </c>
      <c r="J46" s="61">
        <v>1</v>
      </c>
      <c r="K46" s="59"/>
      <c r="L46" s="59"/>
      <c r="M46" s="59">
        <v>1</v>
      </c>
      <c r="N46" s="61"/>
      <c r="O46" s="59"/>
      <c r="P46" s="59">
        <v>1</v>
      </c>
      <c r="Q46" s="59"/>
      <c r="R46" s="59"/>
      <c r="S46" s="59"/>
      <c r="T46" s="59"/>
      <c r="U46" s="61"/>
      <c r="V46" s="59">
        <v>1</v>
      </c>
      <c r="W46" s="59">
        <v>1</v>
      </c>
      <c r="X46" s="59"/>
      <c r="Y46" s="59"/>
      <c r="Z46" s="59"/>
      <c r="AA46" s="59"/>
      <c r="AB46" s="59"/>
      <c r="AC46" s="59"/>
      <c r="AD46" s="61">
        <v>1</v>
      </c>
      <c r="AE46" s="59"/>
      <c r="AF46" s="59">
        <v>1</v>
      </c>
      <c r="AG46" s="59"/>
      <c r="AH46" s="60">
        <f t="shared" si="16"/>
        <v>12</v>
      </c>
      <c r="AI46" s="60">
        <f t="shared" si="17"/>
        <v>6</v>
      </c>
      <c r="AJ46" s="60">
        <f t="shared" si="18"/>
        <v>4</v>
      </c>
      <c r="AK46" s="60">
        <f t="shared" si="19"/>
        <v>2</v>
      </c>
    </row>
    <row r="47" spans="1:37" ht="12.6" thickBot="1" x14ac:dyDescent="0.45">
      <c r="A47" s="57" t="s">
        <v>68</v>
      </c>
      <c r="B47" s="441" t="s">
        <v>188</v>
      </c>
      <c r="C47" s="442"/>
      <c r="D47" s="442"/>
      <c r="E47" s="442"/>
      <c r="F47" s="442"/>
      <c r="G47" s="442"/>
      <c r="H47" s="442"/>
      <c r="I47" s="442"/>
      <c r="J47" s="442"/>
      <c r="K47" s="442"/>
      <c r="L47" s="442"/>
      <c r="M47" s="442"/>
      <c r="N47" s="442"/>
      <c r="O47" s="442"/>
      <c r="P47" s="442"/>
      <c r="Q47" s="442"/>
      <c r="R47" s="442"/>
      <c r="S47" s="442"/>
      <c r="T47" s="442"/>
      <c r="U47" s="442"/>
      <c r="V47" s="442"/>
      <c r="W47" s="442"/>
      <c r="X47" s="442"/>
      <c r="Y47" s="442"/>
      <c r="Z47" s="442"/>
      <c r="AA47" s="442"/>
      <c r="AB47" s="442"/>
      <c r="AC47" s="442"/>
      <c r="AD47" s="442"/>
      <c r="AE47" s="442"/>
      <c r="AF47" s="442"/>
      <c r="AG47" s="442"/>
      <c r="AH47" s="57"/>
      <c r="AI47" s="57"/>
      <c r="AJ47" s="57"/>
      <c r="AK47" s="57"/>
    </row>
    <row r="48" spans="1:37" x14ac:dyDescent="0.4">
      <c r="A48" s="58" t="s">
        <v>9</v>
      </c>
      <c r="B48" s="224" t="s">
        <v>182</v>
      </c>
      <c r="C48" s="59">
        <v>1</v>
      </c>
      <c r="D48" s="59"/>
      <c r="E48" s="59"/>
      <c r="F48" s="59">
        <v>1</v>
      </c>
      <c r="G48" s="59"/>
      <c r="H48" s="59"/>
      <c r="I48" s="59">
        <v>1</v>
      </c>
      <c r="J48" s="59">
        <v>1</v>
      </c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>
        <v>1</v>
      </c>
      <c r="X48" s="59">
        <v>1</v>
      </c>
      <c r="Y48" s="59"/>
      <c r="Z48" s="59"/>
      <c r="AA48" s="59">
        <v>1</v>
      </c>
      <c r="AB48" s="59"/>
      <c r="AC48" s="59"/>
      <c r="AD48" s="59">
        <v>1</v>
      </c>
      <c r="AE48" s="59"/>
      <c r="AF48" s="59"/>
      <c r="AG48" s="59"/>
      <c r="AH48" s="60">
        <f t="shared" ref="AH48:AH54" si="20">SUM(C48:AG48)</f>
        <v>8</v>
      </c>
      <c r="AI48" s="60">
        <f t="shared" ref="AI48:AI54" si="21">SUM(C48:K48)</f>
        <v>4</v>
      </c>
      <c r="AJ48" s="60">
        <f t="shared" ref="AJ48:AJ54" si="22">SUM(L48:AA48)</f>
        <v>3</v>
      </c>
      <c r="AK48" s="60">
        <f t="shared" ref="AK48:AK54" si="23">SUM(AB48:AG48)</f>
        <v>1</v>
      </c>
    </row>
    <row r="49" spans="1:37" x14ac:dyDescent="0.4">
      <c r="A49" s="58" t="s">
        <v>8</v>
      </c>
      <c r="B49" s="225" t="s">
        <v>183</v>
      </c>
      <c r="C49" s="59">
        <v>1</v>
      </c>
      <c r="D49" s="59"/>
      <c r="E49" s="59"/>
      <c r="F49" s="59">
        <v>1</v>
      </c>
      <c r="G49" s="59">
        <v>1</v>
      </c>
      <c r="H49" s="59"/>
      <c r="I49" s="59">
        <v>1</v>
      </c>
      <c r="J49" s="61"/>
      <c r="K49" s="59"/>
      <c r="L49" s="59">
        <v>1</v>
      </c>
      <c r="M49" s="59"/>
      <c r="N49" s="61"/>
      <c r="O49" s="59"/>
      <c r="P49" s="59"/>
      <c r="Q49" s="59">
        <v>1</v>
      </c>
      <c r="R49" s="59"/>
      <c r="S49" s="59"/>
      <c r="T49" s="59"/>
      <c r="U49" s="61"/>
      <c r="V49" s="59"/>
      <c r="W49" s="59"/>
      <c r="X49" s="59"/>
      <c r="Y49" s="59">
        <v>1</v>
      </c>
      <c r="Z49" s="59"/>
      <c r="AA49" s="59"/>
      <c r="AB49" s="59"/>
      <c r="AC49" s="59">
        <v>1</v>
      </c>
      <c r="AD49" s="61"/>
      <c r="AE49" s="59">
        <v>1</v>
      </c>
      <c r="AF49" s="59"/>
      <c r="AG49" s="59">
        <v>1</v>
      </c>
      <c r="AH49" s="60">
        <f t="shared" si="20"/>
        <v>10</v>
      </c>
      <c r="AI49" s="60">
        <f t="shared" si="21"/>
        <v>4</v>
      </c>
      <c r="AJ49" s="60">
        <f t="shared" si="22"/>
        <v>3</v>
      </c>
      <c r="AK49" s="60">
        <f t="shared" si="23"/>
        <v>3</v>
      </c>
    </row>
    <row r="50" spans="1:37" x14ac:dyDescent="0.4">
      <c r="A50" s="58" t="s">
        <v>7</v>
      </c>
      <c r="B50" s="225" t="s">
        <v>179</v>
      </c>
      <c r="C50" s="61">
        <v>1</v>
      </c>
      <c r="D50" s="59"/>
      <c r="E50" s="59">
        <v>1</v>
      </c>
      <c r="F50" s="59">
        <v>1</v>
      </c>
      <c r="G50" s="59">
        <v>1</v>
      </c>
      <c r="H50" s="59"/>
      <c r="I50" s="59">
        <v>1</v>
      </c>
      <c r="J50" s="61">
        <v>1</v>
      </c>
      <c r="K50" s="59"/>
      <c r="L50" s="59"/>
      <c r="M50" s="59">
        <v>1</v>
      </c>
      <c r="N50" s="61"/>
      <c r="O50" s="59"/>
      <c r="P50" s="59">
        <v>1</v>
      </c>
      <c r="Q50" s="59"/>
      <c r="R50" s="59"/>
      <c r="S50" s="59"/>
      <c r="T50" s="59"/>
      <c r="U50" s="61"/>
      <c r="V50" s="59">
        <v>1</v>
      </c>
      <c r="W50" s="59">
        <v>1</v>
      </c>
      <c r="X50" s="59"/>
      <c r="Y50" s="59"/>
      <c r="Z50" s="59"/>
      <c r="AA50" s="59"/>
      <c r="AB50" s="59"/>
      <c r="AC50" s="59"/>
      <c r="AD50" s="61">
        <v>1</v>
      </c>
      <c r="AE50" s="59"/>
      <c r="AF50" s="59">
        <v>1</v>
      </c>
      <c r="AG50" s="59"/>
      <c r="AH50" s="60">
        <f t="shared" si="20"/>
        <v>12</v>
      </c>
      <c r="AI50" s="60">
        <f t="shared" si="21"/>
        <v>6</v>
      </c>
      <c r="AJ50" s="60">
        <f t="shared" si="22"/>
        <v>4</v>
      </c>
      <c r="AK50" s="60">
        <f t="shared" si="23"/>
        <v>2</v>
      </c>
    </row>
    <row r="51" spans="1:37" x14ac:dyDescent="0.4">
      <c r="A51" s="58" t="s">
        <v>6</v>
      </c>
      <c r="B51" s="226" t="s">
        <v>184</v>
      </c>
      <c r="C51" s="59">
        <v>1</v>
      </c>
      <c r="D51" s="59"/>
      <c r="E51" s="59"/>
      <c r="F51" s="59">
        <v>1</v>
      </c>
      <c r="G51" s="59">
        <v>1</v>
      </c>
      <c r="H51" s="59">
        <v>1</v>
      </c>
      <c r="I51" s="59"/>
      <c r="J51" s="61"/>
      <c r="K51" s="59"/>
      <c r="L51" s="59">
        <v>1</v>
      </c>
      <c r="M51" s="59">
        <v>1</v>
      </c>
      <c r="N51" s="59"/>
      <c r="O51" s="59">
        <v>1</v>
      </c>
      <c r="P51" s="59"/>
      <c r="Q51" s="59"/>
      <c r="R51" s="59"/>
      <c r="S51" s="59"/>
      <c r="T51" s="59"/>
      <c r="U51" s="61"/>
      <c r="V51" s="59"/>
      <c r="W51" s="59">
        <v>1</v>
      </c>
      <c r="X51" s="59"/>
      <c r="Y51" s="59"/>
      <c r="Z51" s="59">
        <v>1</v>
      </c>
      <c r="AA51" s="59"/>
      <c r="AB51" s="59"/>
      <c r="AC51" s="59">
        <v>1</v>
      </c>
      <c r="AD51" s="59"/>
      <c r="AE51" s="59"/>
      <c r="AF51" s="59"/>
      <c r="AG51" s="59"/>
      <c r="AH51" s="60">
        <f t="shared" si="20"/>
        <v>10</v>
      </c>
      <c r="AI51" s="60">
        <f t="shared" si="21"/>
        <v>4</v>
      </c>
      <c r="AJ51" s="60">
        <f t="shared" si="22"/>
        <v>5</v>
      </c>
      <c r="AK51" s="60">
        <f t="shared" si="23"/>
        <v>1</v>
      </c>
    </row>
    <row r="52" spans="1:37" x14ac:dyDescent="0.4">
      <c r="A52" s="58" t="s">
        <v>5</v>
      </c>
      <c r="B52" s="225" t="s">
        <v>180</v>
      </c>
      <c r="C52" s="59">
        <v>1</v>
      </c>
      <c r="D52" s="59"/>
      <c r="E52" s="59"/>
      <c r="F52" s="59">
        <v>1</v>
      </c>
      <c r="G52" s="59">
        <v>1</v>
      </c>
      <c r="H52" s="59">
        <v>1</v>
      </c>
      <c r="I52" s="59"/>
      <c r="J52" s="61"/>
      <c r="K52" s="59"/>
      <c r="L52" s="59">
        <v>1</v>
      </c>
      <c r="M52" s="59">
        <v>1</v>
      </c>
      <c r="N52" s="59"/>
      <c r="O52" s="59">
        <v>1</v>
      </c>
      <c r="P52" s="59"/>
      <c r="Q52" s="59"/>
      <c r="R52" s="59"/>
      <c r="S52" s="59"/>
      <c r="T52" s="59"/>
      <c r="U52" s="61"/>
      <c r="V52" s="59"/>
      <c r="W52" s="59">
        <v>1</v>
      </c>
      <c r="X52" s="59"/>
      <c r="Y52" s="59"/>
      <c r="Z52" s="59">
        <v>1</v>
      </c>
      <c r="AA52" s="59"/>
      <c r="AB52" s="59"/>
      <c r="AC52" s="59">
        <v>1</v>
      </c>
      <c r="AD52" s="59"/>
      <c r="AE52" s="59"/>
      <c r="AF52" s="59"/>
      <c r="AG52" s="59"/>
      <c r="AH52" s="60">
        <f t="shared" si="20"/>
        <v>10</v>
      </c>
      <c r="AI52" s="60">
        <f t="shared" si="21"/>
        <v>4</v>
      </c>
      <c r="AJ52" s="60">
        <f t="shared" si="22"/>
        <v>5</v>
      </c>
      <c r="AK52" s="60">
        <f t="shared" si="23"/>
        <v>1</v>
      </c>
    </row>
    <row r="53" spans="1:37" ht="16.2" x14ac:dyDescent="0.4">
      <c r="A53" s="58" t="s">
        <v>4</v>
      </c>
      <c r="B53" s="226" t="s">
        <v>181</v>
      </c>
      <c r="C53" s="59">
        <v>1</v>
      </c>
      <c r="D53" s="59"/>
      <c r="E53" s="59"/>
      <c r="F53" s="59">
        <v>1</v>
      </c>
      <c r="G53" s="59"/>
      <c r="H53" s="59"/>
      <c r="I53" s="59">
        <v>1</v>
      </c>
      <c r="J53" s="59">
        <v>1</v>
      </c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>
        <v>1</v>
      </c>
      <c r="X53" s="59">
        <v>1</v>
      </c>
      <c r="Y53" s="59"/>
      <c r="Z53" s="59"/>
      <c r="AA53" s="59">
        <v>1</v>
      </c>
      <c r="AB53" s="59"/>
      <c r="AC53" s="59"/>
      <c r="AD53" s="59">
        <v>1</v>
      </c>
      <c r="AE53" s="59"/>
      <c r="AF53" s="59"/>
      <c r="AG53" s="59"/>
      <c r="AH53" s="60">
        <f t="shared" si="20"/>
        <v>8</v>
      </c>
      <c r="AI53" s="60">
        <f t="shared" si="21"/>
        <v>4</v>
      </c>
      <c r="AJ53" s="60">
        <f t="shared" si="22"/>
        <v>3</v>
      </c>
      <c r="AK53" s="60">
        <f t="shared" si="23"/>
        <v>1</v>
      </c>
    </row>
    <row r="54" spans="1:37" x14ac:dyDescent="0.4">
      <c r="A54" s="58" t="s">
        <v>13</v>
      </c>
      <c r="B54" s="236" t="s">
        <v>186</v>
      </c>
      <c r="C54" s="59">
        <v>1</v>
      </c>
      <c r="D54" s="59">
        <v>1</v>
      </c>
      <c r="E54" s="59"/>
      <c r="F54" s="59">
        <v>1</v>
      </c>
      <c r="G54" s="59"/>
      <c r="H54" s="59"/>
      <c r="I54" s="59">
        <v>1</v>
      </c>
      <c r="J54" s="61">
        <v>1</v>
      </c>
      <c r="K54" s="59"/>
      <c r="L54" s="59"/>
      <c r="M54" s="59"/>
      <c r="N54" s="59">
        <v>1</v>
      </c>
      <c r="O54" s="59"/>
      <c r="P54" s="59"/>
      <c r="Q54" s="59"/>
      <c r="R54" s="59"/>
      <c r="S54" s="59"/>
      <c r="T54" s="59">
        <v>1</v>
      </c>
      <c r="U54" s="61"/>
      <c r="V54" s="59"/>
      <c r="W54" s="59"/>
      <c r="X54" s="59"/>
      <c r="Y54" s="59"/>
      <c r="Z54" s="234">
        <v>1</v>
      </c>
      <c r="AA54" s="59"/>
      <c r="AB54" s="59"/>
      <c r="AC54" s="59"/>
      <c r="AD54" s="59"/>
      <c r="AE54" s="59"/>
      <c r="AF54" s="59"/>
      <c r="AG54" s="59">
        <v>1</v>
      </c>
      <c r="AH54" s="60">
        <f t="shared" si="20"/>
        <v>9</v>
      </c>
      <c r="AI54" s="60">
        <f t="shared" si="21"/>
        <v>5</v>
      </c>
      <c r="AJ54" s="60">
        <f t="shared" si="22"/>
        <v>3</v>
      </c>
      <c r="AK54" s="60">
        <f t="shared" si="23"/>
        <v>1</v>
      </c>
    </row>
    <row r="55" spans="1:37" x14ac:dyDescent="0.4">
      <c r="A55" s="57" t="s">
        <v>105</v>
      </c>
      <c r="B55" s="441" t="s">
        <v>189</v>
      </c>
      <c r="C55" s="442"/>
      <c r="D55" s="442"/>
      <c r="E55" s="442"/>
      <c r="F55" s="442"/>
      <c r="G55" s="442"/>
      <c r="H55" s="442"/>
      <c r="I55" s="442"/>
      <c r="J55" s="442"/>
      <c r="K55" s="442"/>
      <c r="L55" s="442"/>
      <c r="M55" s="442"/>
      <c r="N55" s="442"/>
      <c r="O55" s="442"/>
      <c r="P55" s="442"/>
      <c r="Q55" s="442"/>
      <c r="R55" s="442"/>
      <c r="S55" s="442"/>
      <c r="T55" s="442"/>
      <c r="U55" s="442"/>
      <c r="V55" s="442"/>
      <c r="W55" s="442"/>
      <c r="X55" s="442"/>
      <c r="Y55" s="442"/>
      <c r="Z55" s="442"/>
      <c r="AA55" s="442"/>
      <c r="AB55" s="442"/>
      <c r="AC55" s="442"/>
      <c r="AD55" s="442"/>
      <c r="AE55" s="442"/>
      <c r="AF55" s="442"/>
      <c r="AG55" s="442"/>
      <c r="AH55" s="57"/>
      <c r="AI55" s="57"/>
      <c r="AJ55" s="57"/>
      <c r="AK55" s="57"/>
    </row>
    <row r="56" spans="1:37" x14ac:dyDescent="0.4">
      <c r="A56" s="58" t="s">
        <v>9</v>
      </c>
      <c r="B56" s="64" t="s">
        <v>210</v>
      </c>
      <c r="C56" s="59"/>
      <c r="D56" s="59"/>
      <c r="E56" s="59"/>
      <c r="F56" s="59">
        <v>1</v>
      </c>
      <c r="G56" s="59"/>
      <c r="H56" s="59">
        <v>1</v>
      </c>
      <c r="I56" s="59"/>
      <c r="J56" s="61">
        <v>1</v>
      </c>
      <c r="K56" s="59"/>
      <c r="L56" s="59"/>
      <c r="M56" s="59"/>
      <c r="N56" s="61">
        <v>1</v>
      </c>
      <c r="O56" s="59">
        <v>1</v>
      </c>
      <c r="P56" s="59">
        <v>1</v>
      </c>
      <c r="Q56" s="59"/>
      <c r="R56" s="59"/>
      <c r="S56" s="59"/>
      <c r="T56" s="59"/>
      <c r="U56" s="61"/>
      <c r="V56" s="59"/>
      <c r="W56" s="59"/>
      <c r="X56" s="59"/>
      <c r="Y56" s="59"/>
      <c r="Z56" s="59"/>
      <c r="AA56" s="59"/>
      <c r="AB56" s="59">
        <v>1</v>
      </c>
      <c r="AC56" s="59"/>
      <c r="AD56" s="61"/>
      <c r="AE56" s="59">
        <v>1</v>
      </c>
      <c r="AF56" s="59"/>
      <c r="AG56" s="59"/>
      <c r="AH56" s="60">
        <f t="shared" ref="AH56:AH62" si="24">SUM(C56:AG56)</f>
        <v>8</v>
      </c>
      <c r="AI56" s="60">
        <f t="shared" ref="AI56:AI62" si="25">SUM(C56:K56)</f>
        <v>3</v>
      </c>
      <c r="AJ56" s="60">
        <f t="shared" ref="AJ56:AJ62" si="26">SUM(L56:AA56)</f>
        <v>3</v>
      </c>
      <c r="AK56" s="60">
        <f t="shared" ref="AK56:AK62" si="27">SUM(AB56:AG56)</f>
        <v>2</v>
      </c>
    </row>
    <row r="57" spans="1:37" x14ac:dyDescent="0.4">
      <c r="A57" s="58" t="s">
        <v>8</v>
      </c>
      <c r="B57" s="64" t="s">
        <v>106</v>
      </c>
      <c r="C57" s="61"/>
      <c r="D57" s="59"/>
      <c r="E57" s="59"/>
      <c r="F57" s="59"/>
      <c r="G57" s="59">
        <v>1</v>
      </c>
      <c r="H57" s="59"/>
      <c r="I57" s="59"/>
      <c r="J57" s="61">
        <v>1</v>
      </c>
      <c r="K57" s="59"/>
      <c r="L57" s="59">
        <v>1</v>
      </c>
      <c r="M57" s="59">
        <v>1</v>
      </c>
      <c r="N57" s="61">
        <v>1</v>
      </c>
      <c r="O57" s="59"/>
      <c r="P57" s="59"/>
      <c r="Q57" s="59"/>
      <c r="R57" s="59"/>
      <c r="S57" s="59"/>
      <c r="T57" s="59"/>
      <c r="U57" s="61"/>
      <c r="V57" s="59"/>
      <c r="W57" s="59"/>
      <c r="X57" s="59"/>
      <c r="Y57" s="59"/>
      <c r="Z57" s="59"/>
      <c r="AA57" s="59"/>
      <c r="AB57" s="59">
        <v>1</v>
      </c>
      <c r="AC57" s="59"/>
      <c r="AD57" s="61"/>
      <c r="AE57" s="59"/>
      <c r="AF57" s="59"/>
      <c r="AG57" s="59"/>
      <c r="AH57" s="60">
        <f t="shared" si="24"/>
        <v>6</v>
      </c>
      <c r="AI57" s="60">
        <f t="shared" si="25"/>
        <v>2</v>
      </c>
      <c r="AJ57" s="60">
        <f t="shared" si="26"/>
        <v>3</v>
      </c>
      <c r="AK57" s="60">
        <f t="shared" si="27"/>
        <v>1</v>
      </c>
    </row>
    <row r="58" spans="1:37" x14ac:dyDescent="0.4">
      <c r="A58" s="58" t="s">
        <v>7</v>
      </c>
      <c r="B58" s="64" t="s">
        <v>108</v>
      </c>
      <c r="C58" s="59"/>
      <c r="D58" s="59"/>
      <c r="E58" s="59"/>
      <c r="F58" s="59">
        <v>1</v>
      </c>
      <c r="G58" s="59"/>
      <c r="H58" s="59"/>
      <c r="I58" s="59"/>
      <c r="J58" s="61">
        <v>1</v>
      </c>
      <c r="K58" s="59"/>
      <c r="L58" s="59"/>
      <c r="M58" s="59"/>
      <c r="N58" s="61">
        <v>1</v>
      </c>
      <c r="O58" s="59"/>
      <c r="P58" s="59"/>
      <c r="Q58" s="59"/>
      <c r="R58" s="59"/>
      <c r="S58" s="59"/>
      <c r="T58" s="59"/>
      <c r="U58" s="61"/>
      <c r="V58" s="59"/>
      <c r="W58" s="59"/>
      <c r="X58" s="59"/>
      <c r="Y58" s="59">
        <v>1</v>
      </c>
      <c r="Z58" s="59"/>
      <c r="AA58" s="59"/>
      <c r="AB58" s="59">
        <v>1</v>
      </c>
      <c r="AC58" s="59"/>
      <c r="AD58" s="61"/>
      <c r="AE58" s="59"/>
      <c r="AF58" s="59"/>
      <c r="AG58" s="59"/>
      <c r="AH58" s="60">
        <f t="shared" si="24"/>
        <v>5</v>
      </c>
      <c r="AI58" s="60">
        <f t="shared" si="25"/>
        <v>2</v>
      </c>
      <c r="AJ58" s="60">
        <f t="shared" si="26"/>
        <v>2</v>
      </c>
      <c r="AK58" s="60">
        <f t="shared" si="27"/>
        <v>1</v>
      </c>
    </row>
    <row r="59" spans="1:37" x14ac:dyDescent="0.4">
      <c r="A59" s="58" t="s">
        <v>6</v>
      </c>
      <c r="B59" s="64" t="s">
        <v>211</v>
      </c>
      <c r="C59" s="59">
        <v>1</v>
      </c>
      <c r="D59" s="59"/>
      <c r="E59" s="59"/>
      <c r="F59" s="59"/>
      <c r="G59" s="59">
        <v>1</v>
      </c>
      <c r="H59" s="59"/>
      <c r="I59" s="59"/>
      <c r="J59" s="61"/>
      <c r="K59" s="59"/>
      <c r="L59" s="59"/>
      <c r="M59" s="59"/>
      <c r="N59" s="61"/>
      <c r="O59" s="59">
        <v>1</v>
      </c>
      <c r="P59" s="59"/>
      <c r="Q59" s="59">
        <v>1</v>
      </c>
      <c r="R59" s="59"/>
      <c r="S59" s="59"/>
      <c r="T59" s="59"/>
      <c r="U59" s="61"/>
      <c r="V59" s="59"/>
      <c r="W59" s="59"/>
      <c r="X59" s="59"/>
      <c r="Y59" s="59">
        <v>1</v>
      </c>
      <c r="Z59" s="59"/>
      <c r="AA59" s="59"/>
      <c r="AB59" s="59"/>
      <c r="AC59" s="59"/>
      <c r="AD59" s="61"/>
      <c r="AE59" s="59"/>
      <c r="AF59" s="59"/>
      <c r="AG59" s="59"/>
      <c r="AH59" s="60">
        <f t="shared" si="24"/>
        <v>5</v>
      </c>
      <c r="AI59" s="60">
        <f t="shared" si="25"/>
        <v>2</v>
      </c>
      <c r="AJ59" s="60">
        <f t="shared" si="26"/>
        <v>3</v>
      </c>
      <c r="AK59" s="60">
        <f t="shared" si="27"/>
        <v>0</v>
      </c>
    </row>
    <row r="60" spans="1:37" x14ac:dyDescent="0.4">
      <c r="A60" s="58" t="s">
        <v>5</v>
      </c>
      <c r="B60" s="64" t="s">
        <v>110</v>
      </c>
      <c r="C60" s="59">
        <v>1</v>
      </c>
      <c r="D60" s="59">
        <v>1</v>
      </c>
      <c r="E60" s="59"/>
      <c r="F60" s="59"/>
      <c r="G60" s="59"/>
      <c r="H60" s="59"/>
      <c r="I60" s="59"/>
      <c r="J60" s="61"/>
      <c r="K60" s="59"/>
      <c r="L60" s="59"/>
      <c r="M60" s="59"/>
      <c r="N60" s="61"/>
      <c r="O60" s="59"/>
      <c r="P60" s="59"/>
      <c r="Q60" s="59">
        <v>1</v>
      </c>
      <c r="R60" s="59"/>
      <c r="S60" s="59">
        <v>1</v>
      </c>
      <c r="T60" s="59">
        <v>1</v>
      </c>
      <c r="U60" s="61"/>
      <c r="V60" s="59"/>
      <c r="W60" s="59">
        <v>1</v>
      </c>
      <c r="X60" s="59"/>
      <c r="Y60" s="59"/>
      <c r="Z60" s="59"/>
      <c r="AA60" s="59"/>
      <c r="AB60" s="59">
        <v>1</v>
      </c>
      <c r="AC60" s="59"/>
      <c r="AD60" s="61"/>
      <c r="AE60" s="59"/>
      <c r="AF60" s="59">
        <v>1</v>
      </c>
      <c r="AG60" s="59"/>
      <c r="AH60" s="60">
        <f t="shared" si="24"/>
        <v>8</v>
      </c>
      <c r="AI60" s="60">
        <f t="shared" si="25"/>
        <v>2</v>
      </c>
      <c r="AJ60" s="60">
        <f t="shared" si="26"/>
        <v>4</v>
      </c>
      <c r="AK60" s="60">
        <f t="shared" si="27"/>
        <v>2</v>
      </c>
    </row>
    <row r="61" spans="1:37" x14ac:dyDescent="0.4">
      <c r="A61" s="58" t="s">
        <v>4</v>
      </c>
      <c r="B61" s="64" t="s">
        <v>109</v>
      </c>
      <c r="C61" s="59">
        <v>1</v>
      </c>
      <c r="D61" s="59"/>
      <c r="E61" s="59"/>
      <c r="F61" s="59"/>
      <c r="G61" s="59">
        <v>1</v>
      </c>
      <c r="H61" s="59"/>
      <c r="I61" s="59"/>
      <c r="J61" s="61"/>
      <c r="K61" s="59"/>
      <c r="L61" s="59"/>
      <c r="M61" s="59"/>
      <c r="N61" s="61"/>
      <c r="O61" s="59">
        <v>1</v>
      </c>
      <c r="P61" s="59"/>
      <c r="Q61" s="59">
        <v>1</v>
      </c>
      <c r="R61" s="59"/>
      <c r="S61" s="59"/>
      <c r="T61" s="59"/>
      <c r="U61" s="61"/>
      <c r="V61" s="59"/>
      <c r="W61" s="59"/>
      <c r="X61" s="59"/>
      <c r="Y61" s="59">
        <v>1</v>
      </c>
      <c r="Z61" s="59"/>
      <c r="AA61" s="59"/>
      <c r="AB61" s="59"/>
      <c r="AC61" s="59"/>
      <c r="AD61" s="61"/>
      <c r="AE61" s="59"/>
      <c r="AF61" s="59"/>
      <c r="AG61" s="59">
        <v>1</v>
      </c>
      <c r="AH61" s="60">
        <f t="shared" si="24"/>
        <v>6</v>
      </c>
      <c r="AI61" s="60">
        <f t="shared" si="25"/>
        <v>2</v>
      </c>
      <c r="AJ61" s="60">
        <f t="shared" si="26"/>
        <v>3</v>
      </c>
      <c r="AK61" s="60">
        <f t="shared" si="27"/>
        <v>1</v>
      </c>
    </row>
    <row r="62" spans="1:37" x14ac:dyDescent="0.4">
      <c r="A62" s="58" t="s">
        <v>13</v>
      </c>
      <c r="B62" s="64" t="s">
        <v>107</v>
      </c>
      <c r="C62" s="59">
        <v>1</v>
      </c>
      <c r="D62" s="59"/>
      <c r="E62" s="59"/>
      <c r="F62" s="59"/>
      <c r="G62" s="59">
        <v>1</v>
      </c>
      <c r="H62" s="59"/>
      <c r="I62" s="59"/>
      <c r="J62" s="61"/>
      <c r="K62" s="59"/>
      <c r="L62" s="59"/>
      <c r="M62" s="59"/>
      <c r="N62" s="61"/>
      <c r="O62" s="59">
        <v>1</v>
      </c>
      <c r="P62" s="59"/>
      <c r="Q62" s="59">
        <v>1</v>
      </c>
      <c r="R62" s="59"/>
      <c r="S62" s="59"/>
      <c r="T62" s="59"/>
      <c r="U62" s="61"/>
      <c r="V62" s="59"/>
      <c r="W62" s="59"/>
      <c r="X62" s="59"/>
      <c r="Y62" s="59">
        <v>1</v>
      </c>
      <c r="Z62" s="59"/>
      <c r="AA62" s="59"/>
      <c r="AB62" s="59"/>
      <c r="AC62" s="59"/>
      <c r="AD62" s="61"/>
      <c r="AE62" s="59"/>
      <c r="AF62" s="59"/>
      <c r="AG62" s="59"/>
      <c r="AH62" s="60">
        <f t="shared" si="24"/>
        <v>5</v>
      </c>
      <c r="AI62" s="60">
        <f t="shared" si="25"/>
        <v>2</v>
      </c>
      <c r="AJ62" s="60">
        <f t="shared" si="26"/>
        <v>3</v>
      </c>
      <c r="AK62" s="60">
        <f t="shared" si="27"/>
        <v>0</v>
      </c>
    </row>
    <row r="63" spans="1:37" x14ac:dyDescent="0.4">
      <c r="A63" s="57" t="s">
        <v>144</v>
      </c>
      <c r="B63" s="441" t="s">
        <v>145</v>
      </c>
      <c r="C63" s="442"/>
      <c r="D63" s="442"/>
      <c r="E63" s="442"/>
      <c r="F63" s="442"/>
      <c r="G63" s="442"/>
      <c r="H63" s="442"/>
      <c r="I63" s="442"/>
      <c r="J63" s="442"/>
      <c r="K63" s="442"/>
      <c r="L63" s="442"/>
      <c r="M63" s="442"/>
      <c r="N63" s="442"/>
      <c r="O63" s="442"/>
      <c r="P63" s="442"/>
      <c r="Q63" s="442"/>
      <c r="R63" s="442"/>
      <c r="S63" s="442"/>
      <c r="T63" s="442"/>
      <c r="U63" s="442"/>
      <c r="V63" s="442"/>
      <c r="W63" s="442"/>
      <c r="X63" s="442"/>
      <c r="Y63" s="442"/>
      <c r="Z63" s="442"/>
      <c r="AA63" s="442"/>
      <c r="AB63" s="442"/>
      <c r="AC63" s="442"/>
      <c r="AD63" s="442"/>
      <c r="AE63" s="442"/>
      <c r="AF63" s="442"/>
      <c r="AG63" s="442"/>
      <c r="AH63" s="65"/>
      <c r="AI63" s="65"/>
      <c r="AJ63" s="65"/>
      <c r="AK63" s="65"/>
    </row>
    <row r="64" spans="1:37" x14ac:dyDescent="0.4">
      <c r="A64" s="58" t="s">
        <v>9</v>
      </c>
      <c r="B64" s="64" t="s">
        <v>146</v>
      </c>
      <c r="C64" s="59">
        <v>1</v>
      </c>
      <c r="D64" s="59"/>
      <c r="E64" s="59"/>
      <c r="F64" s="59">
        <v>1</v>
      </c>
      <c r="G64" s="59"/>
      <c r="H64" s="59"/>
      <c r="I64" s="59">
        <v>1</v>
      </c>
      <c r="J64" s="61"/>
      <c r="K64" s="59"/>
      <c r="L64" s="59">
        <v>1</v>
      </c>
      <c r="M64" s="59">
        <v>1</v>
      </c>
      <c r="N64" s="59"/>
      <c r="O64" s="59"/>
      <c r="P64" s="59"/>
      <c r="Q64" s="59">
        <v>1</v>
      </c>
      <c r="R64" s="59">
        <v>1</v>
      </c>
      <c r="S64" s="59">
        <v>1</v>
      </c>
      <c r="T64" s="59">
        <v>1</v>
      </c>
      <c r="U64" s="61"/>
      <c r="V64" s="59">
        <v>1</v>
      </c>
      <c r="W64" s="59"/>
      <c r="X64" s="59"/>
      <c r="Y64" s="59">
        <v>1</v>
      </c>
      <c r="Z64" s="59"/>
      <c r="AA64" s="59"/>
      <c r="AB64" s="59">
        <v>1</v>
      </c>
      <c r="AC64" s="59"/>
      <c r="AD64" s="59">
        <v>1</v>
      </c>
      <c r="AE64" s="59">
        <v>1</v>
      </c>
      <c r="AF64" s="59">
        <v>1</v>
      </c>
      <c r="AG64" s="59">
        <v>1</v>
      </c>
      <c r="AH64" s="60">
        <f>SUM(C64:AG64)</f>
        <v>16</v>
      </c>
      <c r="AI64" s="60">
        <f>SUM(C64:K64)</f>
        <v>3</v>
      </c>
      <c r="AJ64" s="60">
        <f>SUM(L64:AA64)</f>
        <v>8</v>
      </c>
      <c r="AK64" s="60">
        <f>SUM(AB64:AG64)</f>
        <v>5</v>
      </c>
    </row>
    <row r="65" spans="1:37" x14ac:dyDescent="0.4">
      <c r="A65" s="57" t="s">
        <v>147</v>
      </c>
      <c r="B65" s="441" t="s">
        <v>148</v>
      </c>
      <c r="C65" s="442"/>
      <c r="D65" s="442"/>
      <c r="E65" s="442"/>
      <c r="F65" s="442"/>
      <c r="G65" s="442"/>
      <c r="H65" s="442"/>
      <c r="I65" s="442"/>
      <c r="J65" s="442"/>
      <c r="K65" s="442"/>
      <c r="L65" s="442"/>
      <c r="M65" s="442"/>
      <c r="N65" s="442"/>
      <c r="O65" s="442"/>
      <c r="P65" s="442"/>
      <c r="Q65" s="442"/>
      <c r="R65" s="442"/>
      <c r="S65" s="442"/>
      <c r="T65" s="442"/>
      <c r="U65" s="442"/>
      <c r="V65" s="442"/>
      <c r="W65" s="442"/>
      <c r="X65" s="442"/>
      <c r="Y65" s="442"/>
      <c r="Z65" s="442"/>
      <c r="AA65" s="442"/>
      <c r="AB65" s="442"/>
      <c r="AC65" s="442"/>
      <c r="AD65" s="442"/>
      <c r="AE65" s="442"/>
      <c r="AF65" s="442"/>
      <c r="AG65" s="442"/>
      <c r="AH65" s="65"/>
      <c r="AI65" s="65"/>
      <c r="AJ65" s="65"/>
      <c r="AK65" s="65"/>
    </row>
    <row r="66" spans="1:37" x14ac:dyDescent="0.4">
      <c r="A66" s="58" t="s">
        <v>9</v>
      </c>
      <c r="B66" s="64" t="s">
        <v>149</v>
      </c>
      <c r="C66" s="59"/>
      <c r="D66" s="59"/>
      <c r="E66" s="59">
        <v>1</v>
      </c>
      <c r="F66" s="59"/>
      <c r="G66" s="59">
        <v>1</v>
      </c>
      <c r="H66" s="59">
        <v>1</v>
      </c>
      <c r="I66" s="59">
        <v>1</v>
      </c>
      <c r="J66" s="59"/>
      <c r="K66" s="59"/>
      <c r="L66" s="59"/>
      <c r="M66" s="59">
        <v>1</v>
      </c>
      <c r="N66" s="59"/>
      <c r="O66" s="59"/>
      <c r="P66" s="59"/>
      <c r="Q66" s="59">
        <v>1</v>
      </c>
      <c r="R66" s="59">
        <v>1</v>
      </c>
      <c r="S66" s="59">
        <v>1</v>
      </c>
      <c r="T66" s="59">
        <v>1</v>
      </c>
      <c r="U66" s="59"/>
      <c r="V66" s="59"/>
      <c r="W66" s="59"/>
      <c r="X66" s="59">
        <v>1</v>
      </c>
      <c r="Y66" s="59">
        <v>1</v>
      </c>
      <c r="Z66" s="59"/>
      <c r="AA66" s="59"/>
      <c r="AB66" s="59">
        <v>1</v>
      </c>
      <c r="AC66" s="59"/>
      <c r="AD66" s="59"/>
      <c r="AE66" s="59">
        <v>1</v>
      </c>
      <c r="AF66" s="59">
        <v>1</v>
      </c>
      <c r="AG66" s="59">
        <v>1</v>
      </c>
      <c r="AH66" s="60">
        <f>SUM(C66:AG66)</f>
        <v>15</v>
      </c>
      <c r="AI66" s="60">
        <f>SUM(C66:K66)</f>
        <v>4</v>
      </c>
      <c r="AJ66" s="60">
        <f>SUM(L66:AA66)</f>
        <v>7</v>
      </c>
      <c r="AK66" s="60">
        <f>SUM(AB66:AG66)</f>
        <v>4</v>
      </c>
    </row>
    <row r="67" spans="1:37" x14ac:dyDescent="0.4">
      <c r="A67" s="441" t="s">
        <v>190</v>
      </c>
      <c r="B67" s="443"/>
      <c r="C67" s="62">
        <f>SUM(C6:C7,C9,C11,C17:C26,C28:C30,C66,C64)</f>
        <v>14</v>
      </c>
      <c r="D67" s="62">
        <f t="shared" ref="D67:AG67" si="28">SUM(D6:D7,D9,D11,D17:D26,D28:D30,D66,D64)</f>
        <v>5</v>
      </c>
      <c r="E67" s="62">
        <f t="shared" si="28"/>
        <v>5</v>
      </c>
      <c r="F67" s="62">
        <f t="shared" si="28"/>
        <v>15</v>
      </c>
      <c r="G67" s="62">
        <f t="shared" si="28"/>
        <v>4</v>
      </c>
      <c r="H67" s="62">
        <f t="shared" si="28"/>
        <v>8</v>
      </c>
      <c r="I67" s="62">
        <f t="shared" si="28"/>
        <v>13</v>
      </c>
      <c r="J67" s="62">
        <f t="shared" si="28"/>
        <v>11</v>
      </c>
      <c r="K67" s="62">
        <f t="shared" si="28"/>
        <v>2</v>
      </c>
      <c r="L67" s="62">
        <f t="shared" si="28"/>
        <v>7</v>
      </c>
      <c r="M67" s="62">
        <f t="shared" si="28"/>
        <v>5</v>
      </c>
      <c r="N67" s="62">
        <f t="shared" si="28"/>
        <v>5</v>
      </c>
      <c r="O67" s="62">
        <f t="shared" si="28"/>
        <v>3</v>
      </c>
      <c r="P67" s="62">
        <f t="shared" si="28"/>
        <v>4</v>
      </c>
      <c r="Q67" s="62">
        <f t="shared" si="28"/>
        <v>2</v>
      </c>
      <c r="R67" s="62">
        <f t="shared" si="28"/>
        <v>3</v>
      </c>
      <c r="S67" s="62">
        <f t="shared" si="28"/>
        <v>5</v>
      </c>
      <c r="T67" s="62">
        <f t="shared" si="28"/>
        <v>3</v>
      </c>
      <c r="U67" s="62">
        <f t="shared" si="28"/>
        <v>2</v>
      </c>
      <c r="V67" s="62">
        <f t="shared" si="28"/>
        <v>4</v>
      </c>
      <c r="W67" s="62">
        <f t="shared" si="28"/>
        <v>2</v>
      </c>
      <c r="X67" s="62">
        <f t="shared" si="28"/>
        <v>3</v>
      </c>
      <c r="Y67" s="62">
        <f t="shared" si="28"/>
        <v>5</v>
      </c>
      <c r="Z67" s="62">
        <f t="shared" si="28"/>
        <v>1</v>
      </c>
      <c r="AA67" s="62">
        <f t="shared" si="28"/>
        <v>1</v>
      </c>
      <c r="AB67" s="62">
        <f t="shared" si="28"/>
        <v>4</v>
      </c>
      <c r="AC67" s="62">
        <f t="shared" si="28"/>
        <v>1</v>
      </c>
      <c r="AD67" s="62">
        <f t="shared" si="28"/>
        <v>6</v>
      </c>
      <c r="AE67" s="62">
        <f t="shared" si="28"/>
        <v>7</v>
      </c>
      <c r="AF67" s="62">
        <f t="shared" si="28"/>
        <v>7</v>
      </c>
      <c r="AG67" s="62">
        <f t="shared" si="28"/>
        <v>6</v>
      </c>
      <c r="AH67" s="56" t="s">
        <v>141</v>
      </c>
      <c r="AI67" s="56" t="s">
        <v>141</v>
      </c>
      <c r="AJ67" s="56" t="s">
        <v>141</v>
      </c>
      <c r="AK67" s="56" t="s">
        <v>141</v>
      </c>
    </row>
    <row r="68" spans="1:37" x14ac:dyDescent="0.4">
      <c r="A68" s="441" t="s">
        <v>191</v>
      </c>
      <c r="B68" s="443"/>
      <c r="C68" s="62">
        <f>SUM(C6:C7,C9,C13:C15,C17:C26,C32:C38,C66,C64)</f>
        <v>20</v>
      </c>
      <c r="D68" s="62">
        <f t="shared" ref="D68:AG68" si="29">SUM(D6:D7,D9,D13:D15,D17:D26,D32:D38,D66,D64)</f>
        <v>1</v>
      </c>
      <c r="E68" s="62">
        <f t="shared" si="29"/>
        <v>5</v>
      </c>
      <c r="F68" s="62">
        <f t="shared" si="29"/>
        <v>19</v>
      </c>
      <c r="G68" s="62">
        <f t="shared" si="29"/>
        <v>9</v>
      </c>
      <c r="H68" s="62">
        <f t="shared" si="29"/>
        <v>13</v>
      </c>
      <c r="I68" s="62">
        <f t="shared" si="29"/>
        <v>10</v>
      </c>
      <c r="J68" s="62">
        <f t="shared" si="29"/>
        <v>9</v>
      </c>
      <c r="K68" s="62">
        <f t="shared" si="29"/>
        <v>2</v>
      </c>
      <c r="L68" s="62">
        <f t="shared" si="29"/>
        <v>10</v>
      </c>
      <c r="M68" s="62">
        <f t="shared" si="29"/>
        <v>7</v>
      </c>
      <c r="N68" s="62">
        <f t="shared" si="29"/>
        <v>3</v>
      </c>
      <c r="O68" s="62">
        <f t="shared" si="29"/>
        <v>8</v>
      </c>
      <c r="P68" s="62">
        <f t="shared" si="29"/>
        <v>3</v>
      </c>
      <c r="Q68" s="62">
        <f t="shared" si="29"/>
        <v>4</v>
      </c>
      <c r="R68" s="62">
        <f t="shared" si="29"/>
        <v>3</v>
      </c>
      <c r="S68" s="62">
        <f t="shared" si="29"/>
        <v>7</v>
      </c>
      <c r="T68" s="62">
        <f t="shared" si="29"/>
        <v>3</v>
      </c>
      <c r="U68" s="62">
        <f t="shared" si="29"/>
        <v>2</v>
      </c>
      <c r="V68" s="62">
        <f t="shared" si="29"/>
        <v>8</v>
      </c>
      <c r="W68" s="62">
        <f t="shared" si="29"/>
        <v>8</v>
      </c>
      <c r="X68" s="62">
        <f t="shared" si="29"/>
        <v>7</v>
      </c>
      <c r="Y68" s="62">
        <f t="shared" si="29"/>
        <v>7</v>
      </c>
      <c r="Z68" s="62">
        <f t="shared" si="29"/>
        <v>1</v>
      </c>
      <c r="AA68" s="62">
        <f t="shared" si="29"/>
        <v>1</v>
      </c>
      <c r="AB68" s="62">
        <f t="shared" si="29"/>
        <v>3</v>
      </c>
      <c r="AC68" s="62">
        <f t="shared" si="29"/>
        <v>2</v>
      </c>
      <c r="AD68" s="62">
        <f t="shared" si="29"/>
        <v>11</v>
      </c>
      <c r="AE68" s="62">
        <f t="shared" si="29"/>
        <v>8</v>
      </c>
      <c r="AF68" s="62">
        <f t="shared" si="29"/>
        <v>7</v>
      </c>
      <c r="AG68" s="62">
        <f t="shared" si="29"/>
        <v>6</v>
      </c>
      <c r="AH68" s="51"/>
    </row>
    <row r="69" spans="1:37" x14ac:dyDescent="0.4">
      <c r="A69" s="441" t="s">
        <v>192</v>
      </c>
      <c r="B69" s="443"/>
      <c r="C69" s="62">
        <f>SUM(C40:C46)</f>
        <v>7</v>
      </c>
      <c r="D69" s="62">
        <f t="shared" ref="D69:AG69" si="30">SUM(D40:D46)</f>
        <v>2</v>
      </c>
      <c r="E69" s="62">
        <f t="shared" si="30"/>
        <v>1</v>
      </c>
      <c r="F69" s="62">
        <f t="shared" si="30"/>
        <v>7</v>
      </c>
      <c r="G69" s="62">
        <f t="shared" si="30"/>
        <v>5</v>
      </c>
      <c r="H69" s="62">
        <f t="shared" si="30"/>
        <v>5</v>
      </c>
      <c r="I69" s="62">
        <f t="shared" si="30"/>
        <v>3</v>
      </c>
      <c r="J69" s="62">
        <f t="shared" si="30"/>
        <v>2</v>
      </c>
      <c r="K69" s="62">
        <f t="shared" si="30"/>
        <v>0</v>
      </c>
      <c r="L69" s="62">
        <f t="shared" si="30"/>
        <v>4</v>
      </c>
      <c r="M69" s="62">
        <f t="shared" si="30"/>
        <v>3</v>
      </c>
      <c r="N69" s="62">
        <f t="shared" si="30"/>
        <v>1</v>
      </c>
      <c r="O69" s="62">
        <f t="shared" si="30"/>
        <v>4</v>
      </c>
      <c r="P69" s="62">
        <f t="shared" si="30"/>
        <v>2</v>
      </c>
      <c r="Q69" s="62">
        <f t="shared" si="30"/>
        <v>3</v>
      </c>
      <c r="R69" s="62">
        <f t="shared" si="30"/>
        <v>0</v>
      </c>
      <c r="S69" s="62">
        <f t="shared" si="30"/>
        <v>0</v>
      </c>
      <c r="T69" s="62">
        <f t="shared" si="30"/>
        <v>2</v>
      </c>
      <c r="U69" s="62">
        <f t="shared" si="30"/>
        <v>0</v>
      </c>
      <c r="V69" s="62">
        <f t="shared" si="30"/>
        <v>1</v>
      </c>
      <c r="W69" s="62">
        <f t="shared" si="30"/>
        <v>2</v>
      </c>
      <c r="X69" s="62">
        <f t="shared" si="30"/>
        <v>4</v>
      </c>
      <c r="Y69" s="62">
        <f t="shared" si="30"/>
        <v>4</v>
      </c>
      <c r="Z69" s="62">
        <f t="shared" si="30"/>
        <v>0</v>
      </c>
      <c r="AA69" s="62">
        <f t="shared" si="30"/>
        <v>0</v>
      </c>
      <c r="AB69" s="62">
        <f t="shared" si="30"/>
        <v>0</v>
      </c>
      <c r="AC69" s="62">
        <f t="shared" si="30"/>
        <v>2</v>
      </c>
      <c r="AD69" s="62">
        <f t="shared" si="30"/>
        <v>5</v>
      </c>
      <c r="AE69" s="62">
        <f t="shared" si="30"/>
        <v>4</v>
      </c>
      <c r="AF69" s="62">
        <f t="shared" si="30"/>
        <v>2</v>
      </c>
      <c r="AG69" s="62">
        <f t="shared" si="30"/>
        <v>3</v>
      </c>
      <c r="AH69" s="51"/>
    </row>
    <row r="70" spans="1:37" x14ac:dyDescent="0.4">
      <c r="A70" s="441" t="s">
        <v>193</v>
      </c>
      <c r="B70" s="443"/>
      <c r="C70" s="62">
        <f>SUM(C48:C54)</f>
        <v>7</v>
      </c>
      <c r="D70" s="62">
        <f t="shared" ref="D70:AG70" si="31">SUM(D48:D54)</f>
        <v>1</v>
      </c>
      <c r="E70" s="62">
        <f t="shared" si="31"/>
        <v>1</v>
      </c>
      <c r="F70" s="62">
        <f t="shared" si="31"/>
        <v>7</v>
      </c>
      <c r="G70" s="62">
        <f t="shared" si="31"/>
        <v>4</v>
      </c>
      <c r="H70" s="62">
        <f t="shared" si="31"/>
        <v>2</v>
      </c>
      <c r="I70" s="62">
        <f t="shared" si="31"/>
        <v>5</v>
      </c>
      <c r="J70" s="62">
        <f t="shared" si="31"/>
        <v>4</v>
      </c>
      <c r="K70" s="62">
        <f t="shared" si="31"/>
        <v>0</v>
      </c>
      <c r="L70" s="62">
        <f t="shared" si="31"/>
        <v>3</v>
      </c>
      <c r="M70" s="62">
        <f t="shared" si="31"/>
        <v>3</v>
      </c>
      <c r="N70" s="62">
        <f t="shared" si="31"/>
        <v>1</v>
      </c>
      <c r="O70" s="62">
        <f t="shared" si="31"/>
        <v>2</v>
      </c>
      <c r="P70" s="62">
        <f t="shared" si="31"/>
        <v>1</v>
      </c>
      <c r="Q70" s="62">
        <f t="shared" si="31"/>
        <v>1</v>
      </c>
      <c r="R70" s="62">
        <f t="shared" si="31"/>
        <v>0</v>
      </c>
      <c r="S70" s="62">
        <f t="shared" si="31"/>
        <v>0</v>
      </c>
      <c r="T70" s="62">
        <f t="shared" si="31"/>
        <v>1</v>
      </c>
      <c r="U70" s="62">
        <f t="shared" si="31"/>
        <v>0</v>
      </c>
      <c r="V70" s="62">
        <f t="shared" si="31"/>
        <v>1</v>
      </c>
      <c r="W70" s="62">
        <f t="shared" si="31"/>
        <v>5</v>
      </c>
      <c r="X70" s="62">
        <f t="shared" si="31"/>
        <v>2</v>
      </c>
      <c r="Y70" s="62">
        <f t="shared" si="31"/>
        <v>1</v>
      </c>
      <c r="Z70" s="62">
        <f t="shared" si="31"/>
        <v>3</v>
      </c>
      <c r="AA70" s="62">
        <f t="shared" si="31"/>
        <v>2</v>
      </c>
      <c r="AB70" s="62">
        <f t="shared" si="31"/>
        <v>0</v>
      </c>
      <c r="AC70" s="62">
        <f t="shared" si="31"/>
        <v>3</v>
      </c>
      <c r="AD70" s="62">
        <f t="shared" si="31"/>
        <v>3</v>
      </c>
      <c r="AE70" s="62">
        <f t="shared" si="31"/>
        <v>1</v>
      </c>
      <c r="AF70" s="62">
        <f t="shared" si="31"/>
        <v>1</v>
      </c>
      <c r="AG70" s="62">
        <f t="shared" si="31"/>
        <v>2</v>
      </c>
      <c r="AH70" s="51"/>
    </row>
    <row r="71" spans="1:37" x14ac:dyDescent="0.4">
      <c r="A71" s="441" t="s">
        <v>194</v>
      </c>
      <c r="B71" s="443"/>
      <c r="C71" s="62">
        <f>SUM(C56:C62)</f>
        <v>4</v>
      </c>
      <c r="D71" s="62">
        <f t="shared" ref="D71:AG71" si="32">SUM(D56:D62)</f>
        <v>1</v>
      </c>
      <c r="E71" s="62">
        <f t="shared" si="32"/>
        <v>0</v>
      </c>
      <c r="F71" s="62">
        <f t="shared" si="32"/>
        <v>2</v>
      </c>
      <c r="G71" s="62">
        <f t="shared" si="32"/>
        <v>4</v>
      </c>
      <c r="H71" s="62">
        <f t="shared" si="32"/>
        <v>1</v>
      </c>
      <c r="I71" s="62">
        <f t="shared" si="32"/>
        <v>0</v>
      </c>
      <c r="J71" s="62">
        <f t="shared" si="32"/>
        <v>3</v>
      </c>
      <c r="K71" s="62">
        <f t="shared" si="32"/>
        <v>0</v>
      </c>
      <c r="L71" s="62">
        <f t="shared" si="32"/>
        <v>1</v>
      </c>
      <c r="M71" s="62">
        <f t="shared" si="32"/>
        <v>1</v>
      </c>
      <c r="N71" s="62">
        <f t="shared" si="32"/>
        <v>3</v>
      </c>
      <c r="O71" s="62">
        <f t="shared" si="32"/>
        <v>4</v>
      </c>
      <c r="P71" s="62">
        <f t="shared" si="32"/>
        <v>1</v>
      </c>
      <c r="Q71" s="62">
        <f t="shared" si="32"/>
        <v>4</v>
      </c>
      <c r="R71" s="62">
        <f t="shared" si="32"/>
        <v>0</v>
      </c>
      <c r="S71" s="62">
        <f t="shared" si="32"/>
        <v>1</v>
      </c>
      <c r="T71" s="62">
        <f t="shared" si="32"/>
        <v>1</v>
      </c>
      <c r="U71" s="62">
        <f t="shared" si="32"/>
        <v>0</v>
      </c>
      <c r="V71" s="62">
        <f t="shared" si="32"/>
        <v>0</v>
      </c>
      <c r="W71" s="62">
        <f t="shared" si="32"/>
        <v>1</v>
      </c>
      <c r="X71" s="62">
        <f t="shared" si="32"/>
        <v>0</v>
      </c>
      <c r="Y71" s="62">
        <f t="shared" si="32"/>
        <v>4</v>
      </c>
      <c r="Z71" s="62">
        <f t="shared" si="32"/>
        <v>0</v>
      </c>
      <c r="AA71" s="62">
        <f t="shared" si="32"/>
        <v>0</v>
      </c>
      <c r="AB71" s="62">
        <f t="shared" si="32"/>
        <v>4</v>
      </c>
      <c r="AC71" s="62">
        <f t="shared" si="32"/>
        <v>0</v>
      </c>
      <c r="AD71" s="62">
        <f t="shared" si="32"/>
        <v>0</v>
      </c>
      <c r="AE71" s="62">
        <f t="shared" si="32"/>
        <v>1</v>
      </c>
      <c r="AF71" s="62">
        <f t="shared" si="32"/>
        <v>1</v>
      </c>
      <c r="AG71" s="62">
        <f t="shared" si="32"/>
        <v>1</v>
      </c>
      <c r="AH71" s="51"/>
    </row>
    <row r="72" spans="1:37" ht="27.3" x14ac:dyDescent="0.4">
      <c r="A72" s="441" t="s">
        <v>150</v>
      </c>
      <c r="B72" s="444"/>
      <c r="C72" s="55" t="s">
        <v>112</v>
      </c>
      <c r="D72" s="55" t="s">
        <v>113</v>
      </c>
      <c r="E72" s="55" t="s">
        <v>114</v>
      </c>
      <c r="F72" s="55" t="s">
        <v>115</v>
      </c>
      <c r="G72" s="55" t="s">
        <v>116</v>
      </c>
      <c r="H72" s="55" t="s">
        <v>117</v>
      </c>
      <c r="I72" s="55" t="s">
        <v>118</v>
      </c>
      <c r="J72" s="55" t="s">
        <v>119</v>
      </c>
      <c r="K72" s="55" t="s">
        <v>120</v>
      </c>
      <c r="L72" s="55" t="s">
        <v>121</v>
      </c>
      <c r="M72" s="55" t="s">
        <v>122</v>
      </c>
      <c r="N72" s="55" t="s">
        <v>123</v>
      </c>
      <c r="O72" s="55" t="s">
        <v>124</v>
      </c>
      <c r="P72" s="55" t="s">
        <v>125</v>
      </c>
      <c r="Q72" s="55" t="s">
        <v>126</v>
      </c>
      <c r="R72" s="55" t="s">
        <v>127</v>
      </c>
      <c r="S72" s="55" t="s">
        <v>128</v>
      </c>
      <c r="T72" s="55" t="s">
        <v>129</v>
      </c>
      <c r="U72" s="55" t="s">
        <v>130</v>
      </c>
      <c r="V72" s="55" t="s">
        <v>131</v>
      </c>
      <c r="W72" s="55" t="s">
        <v>132</v>
      </c>
      <c r="X72" s="55" t="s">
        <v>133</v>
      </c>
      <c r="Y72" s="55" t="s">
        <v>134</v>
      </c>
      <c r="Z72" s="55" t="s">
        <v>169</v>
      </c>
      <c r="AA72" s="55" t="s">
        <v>170</v>
      </c>
      <c r="AB72" s="55" t="s">
        <v>135</v>
      </c>
      <c r="AC72" s="55" t="s">
        <v>136</v>
      </c>
      <c r="AD72" s="55" t="s">
        <v>137</v>
      </c>
      <c r="AE72" s="55" t="s">
        <v>138</v>
      </c>
      <c r="AF72" s="55" t="s">
        <v>139</v>
      </c>
      <c r="AG72" s="55" t="s">
        <v>140</v>
      </c>
      <c r="AH72" s="51"/>
    </row>
  </sheetData>
  <mergeCells count="18">
    <mergeCell ref="A70:B70"/>
    <mergeCell ref="A71:B71"/>
    <mergeCell ref="A72:B72"/>
    <mergeCell ref="B63:AG63"/>
    <mergeCell ref="B65:AG65"/>
    <mergeCell ref="A67:B67"/>
    <mergeCell ref="A68:B68"/>
    <mergeCell ref="A69:B69"/>
    <mergeCell ref="B27:AG27"/>
    <mergeCell ref="B31:AG31"/>
    <mergeCell ref="B39:AG39"/>
    <mergeCell ref="B47:AG47"/>
    <mergeCell ref="B55:AG55"/>
    <mergeCell ref="B5:AG5"/>
    <mergeCell ref="B8:AG8"/>
    <mergeCell ref="B10:AG10"/>
    <mergeCell ref="B12:AG12"/>
    <mergeCell ref="B16:AG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N108"/>
  <sheetViews>
    <sheetView zoomScale="33" zoomScaleNormal="33" zoomScaleSheetLayoutView="30" workbookViewId="0">
      <pane ySplit="7" topLeftCell="A47" activePane="bottomLeft" state="frozen"/>
      <selection pane="bottomLeft" activeCell="B63" sqref="B63"/>
    </sheetView>
  </sheetViews>
  <sheetFormatPr defaultColWidth="8.83203125" defaultRowHeight="34.200000000000003" x14ac:dyDescent="1.05"/>
  <cols>
    <col min="1" max="1" width="12.5546875" style="15" customWidth="1"/>
    <col min="2" max="2" width="150.5546875" style="32" customWidth="1"/>
    <col min="3" max="3" width="20.1640625" style="19" customWidth="1"/>
    <col min="4" max="4" width="19.5546875" style="15" customWidth="1"/>
    <col min="5" max="5" width="20.5546875" style="15" customWidth="1"/>
    <col min="6" max="6" width="15.1640625" style="15" customWidth="1"/>
    <col min="7" max="7" width="19.44140625" style="15" customWidth="1"/>
    <col min="8" max="14" width="15.1640625" style="15" customWidth="1"/>
    <col min="15" max="15" width="20.44140625" style="15" customWidth="1"/>
    <col min="16" max="31" width="16.5546875" style="16" customWidth="1"/>
    <col min="32" max="35" width="16.5546875" style="15" customWidth="1"/>
    <col min="36" max="38" width="16.5546875" style="17" customWidth="1"/>
    <col min="39" max="39" width="16.5546875" style="5" customWidth="1"/>
    <col min="40" max="40" width="8.83203125" style="5" customWidth="1"/>
    <col min="41" max="16384" width="8.83203125" style="5"/>
  </cols>
  <sheetData>
    <row r="1" spans="1:39" s="1" customFormat="1" ht="75" customHeight="1" thickBot="1" x14ac:dyDescent="0.45">
      <c r="A1" s="413" t="s">
        <v>208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  <c r="P1" s="413"/>
      <c r="Q1" s="413"/>
      <c r="R1" s="413"/>
      <c r="S1" s="413"/>
      <c r="T1" s="413"/>
      <c r="U1" s="413"/>
      <c r="V1" s="413"/>
      <c r="W1" s="413"/>
      <c r="X1" s="413"/>
      <c r="Y1" s="413"/>
      <c r="Z1" s="413"/>
      <c r="AA1" s="413"/>
      <c r="AB1" s="413"/>
      <c r="AC1" s="413"/>
      <c r="AD1" s="413"/>
      <c r="AE1" s="413"/>
      <c r="AF1" s="413"/>
      <c r="AG1" s="413"/>
      <c r="AH1" s="413"/>
      <c r="AI1" s="413"/>
      <c r="AJ1" s="413"/>
      <c r="AK1" s="413"/>
      <c r="AL1" s="413"/>
      <c r="AM1" s="413"/>
    </row>
    <row r="2" spans="1:39" s="25" customFormat="1" ht="48.75" customHeight="1" thickTop="1" thickBot="1" x14ac:dyDescent="0.45">
      <c r="A2" s="92" t="s">
        <v>87</v>
      </c>
      <c r="B2" s="30"/>
      <c r="C2" s="90"/>
      <c r="D2" s="23" t="s">
        <v>173</v>
      </c>
      <c r="E2" s="21"/>
      <c r="F2" s="21"/>
      <c r="G2" s="21"/>
      <c r="H2" s="21"/>
      <c r="I2" s="21"/>
      <c r="J2" s="21"/>
      <c r="K2" s="21"/>
      <c r="L2" s="21"/>
      <c r="M2" s="21"/>
      <c r="N2" s="22"/>
      <c r="O2" s="23"/>
      <c r="P2" s="22"/>
      <c r="Q2" s="22"/>
      <c r="R2" s="24"/>
      <c r="S2" s="22" t="s">
        <v>172</v>
      </c>
      <c r="T2" s="22"/>
      <c r="U2" s="22"/>
      <c r="V2" s="22"/>
      <c r="W2" s="22"/>
      <c r="X2" s="22"/>
      <c r="Y2" s="22"/>
      <c r="Z2" s="22"/>
      <c r="AA2" s="22" t="s">
        <v>78</v>
      </c>
      <c r="AB2" s="241"/>
      <c r="AC2" s="22" t="s">
        <v>198</v>
      </c>
      <c r="AD2" s="22"/>
      <c r="AE2" s="22"/>
      <c r="AF2" s="22"/>
      <c r="AG2" s="22"/>
      <c r="AH2" s="22"/>
      <c r="AI2" s="22"/>
      <c r="AJ2" s="22"/>
      <c r="AK2" s="22"/>
      <c r="AL2" s="22"/>
      <c r="AM2" s="22"/>
    </row>
    <row r="3" spans="1:39" s="1" customFormat="1" ht="48.75" customHeight="1" thickTop="1" thickBot="1" x14ac:dyDescent="0.45">
      <c r="A3" s="2"/>
      <c r="B3" s="30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38"/>
      <c r="Q3" s="238"/>
      <c r="R3" s="3"/>
      <c r="S3" s="3"/>
      <c r="T3" s="238"/>
      <c r="U3" s="238"/>
      <c r="V3" s="3"/>
      <c r="W3" s="3"/>
      <c r="X3" s="238"/>
      <c r="Y3" s="238"/>
      <c r="Z3" s="3"/>
      <c r="AA3" s="3"/>
      <c r="AB3" s="238"/>
      <c r="AC3" s="238"/>
      <c r="AD3" s="3"/>
      <c r="AE3" s="3"/>
      <c r="AF3" s="3"/>
      <c r="AG3" s="3"/>
      <c r="AH3" s="3"/>
      <c r="AI3" s="3"/>
      <c r="AJ3" s="3"/>
      <c r="AK3" s="3"/>
      <c r="AL3" s="3"/>
      <c r="AM3" s="91" t="s">
        <v>171</v>
      </c>
    </row>
    <row r="4" spans="1:39" s="4" customFormat="1" ht="53.25" customHeight="1" thickBot="1" x14ac:dyDescent="0.45">
      <c r="A4" s="414" t="s">
        <v>10</v>
      </c>
      <c r="B4" s="417" t="s">
        <v>11</v>
      </c>
      <c r="C4" s="420" t="s">
        <v>89</v>
      </c>
      <c r="D4" s="376" t="s">
        <v>24</v>
      </c>
      <c r="E4" s="376"/>
      <c r="F4" s="376"/>
      <c r="G4" s="376"/>
      <c r="H4" s="376"/>
      <c r="I4" s="376"/>
      <c r="J4" s="376"/>
      <c r="K4" s="376"/>
      <c r="L4" s="376"/>
      <c r="M4" s="376"/>
      <c r="N4" s="376"/>
      <c r="O4" s="401"/>
      <c r="P4" s="423" t="s">
        <v>25</v>
      </c>
      <c r="Q4" s="424"/>
      <c r="R4" s="424"/>
      <c r="S4" s="424"/>
      <c r="T4" s="424"/>
      <c r="U4" s="424"/>
      <c r="V4" s="424"/>
      <c r="W4" s="424"/>
      <c r="X4" s="424"/>
      <c r="Y4" s="424"/>
      <c r="Z4" s="424"/>
      <c r="AA4" s="424"/>
      <c r="AB4" s="424"/>
      <c r="AC4" s="424"/>
      <c r="AD4" s="424"/>
      <c r="AE4" s="424"/>
      <c r="AF4" s="425" t="s">
        <v>28</v>
      </c>
      <c r="AG4" s="403"/>
      <c r="AH4" s="403"/>
      <c r="AI4" s="403"/>
      <c r="AJ4" s="403"/>
      <c r="AK4" s="403"/>
      <c r="AL4" s="403"/>
      <c r="AM4" s="403"/>
    </row>
    <row r="5" spans="1:39" s="4" customFormat="1" ht="53.25" customHeight="1" thickBot="1" x14ac:dyDescent="0.45">
      <c r="A5" s="415"/>
      <c r="B5" s="406"/>
      <c r="C5" s="421"/>
      <c r="D5" s="426" t="s">
        <v>31</v>
      </c>
      <c r="E5" s="434" t="s">
        <v>32</v>
      </c>
      <c r="F5" s="437" t="s">
        <v>27</v>
      </c>
      <c r="G5" s="439" t="s">
        <v>91</v>
      </c>
      <c r="H5" s="428" t="s">
        <v>92</v>
      </c>
      <c r="I5" s="345" t="s">
        <v>175</v>
      </c>
      <c r="J5" s="345" t="s">
        <v>176</v>
      </c>
      <c r="K5" s="345" t="s">
        <v>178</v>
      </c>
      <c r="L5" s="345" t="s">
        <v>177</v>
      </c>
      <c r="M5" s="431" t="s">
        <v>93</v>
      </c>
      <c r="N5" s="392" t="s">
        <v>206</v>
      </c>
      <c r="O5" s="394" t="s">
        <v>204</v>
      </c>
      <c r="P5" s="427" t="s">
        <v>3</v>
      </c>
      <c r="Q5" s="376"/>
      <c r="R5" s="376"/>
      <c r="S5" s="376"/>
      <c r="T5" s="376"/>
      <c r="U5" s="376"/>
      <c r="V5" s="376"/>
      <c r="W5" s="401"/>
      <c r="X5" s="400" t="s">
        <v>23</v>
      </c>
      <c r="Y5" s="376"/>
      <c r="Z5" s="376"/>
      <c r="AA5" s="376"/>
      <c r="AB5" s="376"/>
      <c r="AC5" s="376"/>
      <c r="AD5" s="376"/>
      <c r="AE5" s="401"/>
      <c r="AF5" s="402" t="s">
        <v>29</v>
      </c>
      <c r="AG5" s="403"/>
      <c r="AH5" s="403"/>
      <c r="AI5" s="403"/>
      <c r="AJ5" s="402" t="s">
        <v>30</v>
      </c>
      <c r="AK5" s="403"/>
      <c r="AL5" s="403"/>
      <c r="AM5" s="404"/>
    </row>
    <row r="6" spans="1:39" s="4" customFormat="1" ht="52.5" customHeight="1" x14ac:dyDescent="0.4">
      <c r="A6" s="415"/>
      <c r="B6" s="418"/>
      <c r="C6" s="421"/>
      <c r="D6" s="426"/>
      <c r="E6" s="435"/>
      <c r="F6" s="438"/>
      <c r="G6" s="440"/>
      <c r="H6" s="429"/>
      <c r="I6" s="346"/>
      <c r="J6" s="346"/>
      <c r="K6" s="346"/>
      <c r="L6" s="346"/>
      <c r="M6" s="432"/>
      <c r="N6" s="393"/>
      <c r="O6" s="394"/>
      <c r="P6" s="411" t="s">
        <v>94</v>
      </c>
      <c r="Q6" s="406"/>
      <c r="R6" s="406"/>
      <c r="S6" s="406"/>
      <c r="T6" s="406" t="s">
        <v>95</v>
      </c>
      <c r="U6" s="406"/>
      <c r="V6" s="406"/>
      <c r="W6" s="412"/>
      <c r="X6" s="405" t="s">
        <v>96</v>
      </c>
      <c r="Y6" s="406"/>
      <c r="Z6" s="406"/>
      <c r="AA6" s="406"/>
      <c r="AB6" s="406" t="s">
        <v>97</v>
      </c>
      <c r="AC6" s="406"/>
      <c r="AD6" s="406"/>
      <c r="AE6" s="407"/>
      <c r="AF6" s="400" t="s">
        <v>0</v>
      </c>
      <c r="AG6" s="376" t="s">
        <v>1</v>
      </c>
      <c r="AH6" s="376" t="s">
        <v>2</v>
      </c>
      <c r="AI6" s="372" t="s">
        <v>19</v>
      </c>
      <c r="AJ6" s="374" t="s">
        <v>156</v>
      </c>
      <c r="AK6" s="398" t="s">
        <v>154</v>
      </c>
      <c r="AL6" s="409" t="s">
        <v>157</v>
      </c>
      <c r="AM6" s="396" t="s">
        <v>26</v>
      </c>
    </row>
    <row r="7" spans="1:39" s="4" customFormat="1" ht="281.25" customHeight="1" thickBot="1" x14ac:dyDescent="0.45">
      <c r="A7" s="416"/>
      <c r="B7" s="419"/>
      <c r="C7" s="422"/>
      <c r="D7" s="392"/>
      <c r="E7" s="436"/>
      <c r="F7" s="438"/>
      <c r="G7" s="440"/>
      <c r="H7" s="430"/>
      <c r="I7" s="347"/>
      <c r="J7" s="347"/>
      <c r="K7" s="347"/>
      <c r="L7" s="347"/>
      <c r="M7" s="433"/>
      <c r="N7" s="393"/>
      <c r="O7" s="395"/>
      <c r="P7" s="80" t="s">
        <v>17</v>
      </c>
      <c r="Q7" s="81" t="s">
        <v>18</v>
      </c>
      <c r="R7" s="81" t="s">
        <v>207</v>
      </c>
      <c r="S7" s="81" t="s">
        <v>205</v>
      </c>
      <c r="T7" s="82" t="s">
        <v>17</v>
      </c>
      <c r="U7" s="81" t="s">
        <v>18</v>
      </c>
      <c r="V7" s="81" t="s">
        <v>207</v>
      </c>
      <c r="W7" s="81" t="s">
        <v>205</v>
      </c>
      <c r="X7" s="83" t="s">
        <v>17</v>
      </c>
      <c r="Y7" s="81" t="s">
        <v>18</v>
      </c>
      <c r="Z7" s="81" t="s">
        <v>207</v>
      </c>
      <c r="AA7" s="81" t="s">
        <v>205</v>
      </c>
      <c r="AB7" s="82" t="s">
        <v>17</v>
      </c>
      <c r="AC7" s="81" t="s">
        <v>18</v>
      </c>
      <c r="AD7" s="81" t="s">
        <v>207</v>
      </c>
      <c r="AE7" s="81" t="s">
        <v>205</v>
      </c>
      <c r="AF7" s="408"/>
      <c r="AG7" s="377"/>
      <c r="AH7" s="377"/>
      <c r="AI7" s="373"/>
      <c r="AJ7" s="375"/>
      <c r="AK7" s="399"/>
      <c r="AL7" s="410"/>
      <c r="AM7" s="397"/>
    </row>
    <row r="8" spans="1:39" s="38" customFormat="1" ht="44.25" customHeight="1" thickBot="1" x14ac:dyDescent="0.45">
      <c r="A8" s="228" t="s">
        <v>12</v>
      </c>
      <c r="B8" s="102" t="s">
        <v>20</v>
      </c>
      <c r="C8" s="103"/>
      <c r="D8" s="104">
        <f>SUM(D9:D10)</f>
        <v>175</v>
      </c>
      <c r="E8" s="172">
        <f t="shared" ref="E8:AM8" si="0">SUM(E9:E10)</f>
        <v>135</v>
      </c>
      <c r="F8" s="105">
        <f t="shared" si="0"/>
        <v>0</v>
      </c>
      <c r="G8" s="173">
        <f>SUM(G9:G10)</f>
        <v>135</v>
      </c>
      <c r="H8" s="111">
        <f>SUM(H9:H10)</f>
        <v>0</v>
      </c>
      <c r="I8" s="172">
        <f>SUM(I9:I10)</f>
        <v>0</v>
      </c>
      <c r="J8" s="172">
        <f t="shared" ref="J8:L8" si="1">SUM(J9:J10)</f>
        <v>135</v>
      </c>
      <c r="K8" s="172">
        <f t="shared" si="1"/>
        <v>0</v>
      </c>
      <c r="L8" s="172">
        <f t="shared" si="1"/>
        <v>0</v>
      </c>
      <c r="M8" s="108">
        <f t="shared" si="0"/>
        <v>0</v>
      </c>
      <c r="N8" s="109">
        <f t="shared" si="0"/>
        <v>0</v>
      </c>
      <c r="O8" s="175">
        <f t="shared" si="0"/>
        <v>40</v>
      </c>
      <c r="P8" s="111">
        <f t="shared" si="0"/>
        <v>0</v>
      </c>
      <c r="Q8" s="105">
        <f t="shared" si="0"/>
        <v>75</v>
      </c>
      <c r="R8" s="105">
        <f t="shared" si="0"/>
        <v>0</v>
      </c>
      <c r="S8" s="105">
        <f t="shared" si="0"/>
        <v>25</v>
      </c>
      <c r="T8" s="105">
        <f t="shared" si="0"/>
        <v>0</v>
      </c>
      <c r="U8" s="105">
        <f t="shared" si="0"/>
        <v>60</v>
      </c>
      <c r="V8" s="105">
        <f t="shared" si="0"/>
        <v>0</v>
      </c>
      <c r="W8" s="110">
        <f t="shared" si="0"/>
        <v>15</v>
      </c>
      <c r="X8" s="112">
        <f t="shared" si="0"/>
        <v>0</v>
      </c>
      <c r="Y8" s="105">
        <f t="shared" si="0"/>
        <v>0</v>
      </c>
      <c r="Z8" s="105">
        <f t="shared" si="0"/>
        <v>0</v>
      </c>
      <c r="AA8" s="105">
        <f t="shared" si="0"/>
        <v>0</v>
      </c>
      <c r="AB8" s="105">
        <f t="shared" si="0"/>
        <v>0</v>
      </c>
      <c r="AC8" s="105">
        <f t="shared" si="0"/>
        <v>0</v>
      </c>
      <c r="AD8" s="105">
        <f t="shared" si="0"/>
        <v>0</v>
      </c>
      <c r="AE8" s="110">
        <f t="shared" si="0"/>
        <v>0</v>
      </c>
      <c r="AF8" s="209">
        <f t="shared" si="0"/>
        <v>4</v>
      </c>
      <c r="AG8" s="210">
        <f t="shared" si="0"/>
        <v>3</v>
      </c>
      <c r="AH8" s="210">
        <f t="shared" si="0"/>
        <v>0</v>
      </c>
      <c r="AI8" s="211">
        <f t="shared" si="0"/>
        <v>0</v>
      </c>
      <c r="AJ8" s="254">
        <f t="shared" si="0"/>
        <v>5.3999999999999995</v>
      </c>
      <c r="AK8" s="105">
        <f t="shared" si="0"/>
        <v>0</v>
      </c>
      <c r="AL8" s="105">
        <f>SUM(AL9:AL10)</f>
        <v>1</v>
      </c>
      <c r="AM8" s="110">
        <f t="shared" si="0"/>
        <v>0</v>
      </c>
    </row>
    <row r="9" spans="1:39" s="27" customFormat="1" ht="36" customHeight="1" x14ac:dyDescent="0.4">
      <c r="A9" s="66" t="s">
        <v>9</v>
      </c>
      <c r="B9" s="67" t="s">
        <v>201</v>
      </c>
      <c r="C9" s="68" t="s">
        <v>80</v>
      </c>
      <c r="D9" s="87">
        <f>SUM(E9,O9)</f>
        <v>150</v>
      </c>
      <c r="E9" s="69">
        <f>SUM(F9:G9,N9)</f>
        <v>120</v>
      </c>
      <c r="F9" s="70">
        <f>SUM(P9+T9+X9+AB9)</f>
        <v>0</v>
      </c>
      <c r="G9" s="86">
        <f>SUM(Q9+U9+Y9+AC9)</f>
        <v>120</v>
      </c>
      <c r="H9" s="84"/>
      <c r="I9" s="71"/>
      <c r="J9" s="93">
        <v>120</v>
      </c>
      <c r="K9" s="71"/>
      <c r="L9" s="88"/>
      <c r="M9" s="88"/>
      <c r="N9" s="89">
        <f>SUM(R9+V9+Z9+AD9)</f>
        <v>0</v>
      </c>
      <c r="O9" s="72">
        <f>SUM(S9+W9+AA9+AE9)</f>
        <v>30</v>
      </c>
      <c r="P9" s="267"/>
      <c r="Q9" s="268">
        <v>60</v>
      </c>
      <c r="R9" s="73"/>
      <c r="S9" s="178">
        <v>15</v>
      </c>
      <c r="T9" s="267"/>
      <c r="U9" s="268">
        <v>60</v>
      </c>
      <c r="V9" s="73"/>
      <c r="W9" s="73">
        <v>15</v>
      </c>
      <c r="X9" s="269"/>
      <c r="Y9" s="268"/>
      <c r="Z9" s="73"/>
      <c r="AA9" s="73"/>
      <c r="AB9" s="268"/>
      <c r="AC9" s="268"/>
      <c r="AD9" s="73"/>
      <c r="AE9" s="74"/>
      <c r="AF9" s="75">
        <v>3</v>
      </c>
      <c r="AG9" s="76">
        <v>3</v>
      </c>
      <c r="AH9" s="76"/>
      <c r="AI9" s="77"/>
      <c r="AJ9" s="253">
        <f>E9/25</f>
        <v>4.8</v>
      </c>
      <c r="AK9" s="94"/>
      <c r="AL9" s="94"/>
      <c r="AM9" s="95"/>
    </row>
    <row r="10" spans="1:39" s="27" customFormat="1" ht="36" customHeight="1" thickBot="1" x14ac:dyDescent="0.45">
      <c r="A10" s="227" t="s">
        <v>8</v>
      </c>
      <c r="B10" s="96" t="s">
        <v>43</v>
      </c>
      <c r="C10" s="97" t="s">
        <v>85</v>
      </c>
      <c r="D10" s="87">
        <f>SUM(E10,O10)</f>
        <v>25</v>
      </c>
      <c r="E10" s="69">
        <f>SUM(F10:G10,N10)</f>
        <v>15</v>
      </c>
      <c r="F10" s="70">
        <f>SUM(P10+T10+X10+AB10)</f>
        <v>0</v>
      </c>
      <c r="G10" s="86">
        <f>SUM(Q10+U10+Y10+AC10)</f>
        <v>15</v>
      </c>
      <c r="H10" s="84"/>
      <c r="I10" s="71"/>
      <c r="J10" s="93">
        <v>15</v>
      </c>
      <c r="K10" s="71"/>
      <c r="L10" s="88"/>
      <c r="M10" s="88"/>
      <c r="N10" s="89">
        <f>SUM(R10+V10+Z10+AD10)</f>
        <v>0</v>
      </c>
      <c r="O10" s="72">
        <f>SUM(S10+W10+AA10+AE10)</f>
        <v>10</v>
      </c>
      <c r="P10" s="270"/>
      <c r="Q10" s="271">
        <v>15</v>
      </c>
      <c r="R10" s="78"/>
      <c r="S10" s="78">
        <v>10</v>
      </c>
      <c r="T10" s="270"/>
      <c r="U10" s="271"/>
      <c r="V10" s="78"/>
      <c r="W10" s="79"/>
      <c r="X10" s="272"/>
      <c r="Y10" s="271"/>
      <c r="Z10" s="78"/>
      <c r="AA10" s="78"/>
      <c r="AB10" s="271"/>
      <c r="AC10" s="271"/>
      <c r="AD10" s="78"/>
      <c r="AE10" s="79"/>
      <c r="AF10" s="98">
        <v>1</v>
      </c>
      <c r="AG10" s="99"/>
      <c r="AH10" s="99"/>
      <c r="AI10" s="100"/>
      <c r="AJ10" s="253">
        <f>E10/25</f>
        <v>0.6</v>
      </c>
      <c r="AK10" s="78"/>
      <c r="AL10" s="101">
        <f>SUM(AD10:AG10)</f>
        <v>1</v>
      </c>
      <c r="AM10" s="79"/>
    </row>
    <row r="11" spans="1:39" s="38" customFormat="1" ht="44.25" customHeight="1" thickBot="1" x14ac:dyDescent="0.45">
      <c r="A11" s="228" t="s">
        <v>33</v>
      </c>
      <c r="B11" s="102" t="s">
        <v>21</v>
      </c>
      <c r="C11" s="103"/>
      <c r="D11" s="104">
        <f>SUM(D12:D12)</f>
        <v>50</v>
      </c>
      <c r="E11" s="105">
        <f t="shared" ref="E11:AM11" si="2">SUM(E12:E12)</f>
        <v>30</v>
      </c>
      <c r="F11" s="105">
        <f t="shared" si="2"/>
        <v>15</v>
      </c>
      <c r="G11" s="106">
        <f t="shared" si="2"/>
        <v>15</v>
      </c>
      <c r="H11" s="107">
        <f t="shared" si="2"/>
        <v>15</v>
      </c>
      <c r="I11" s="105">
        <f t="shared" si="2"/>
        <v>0</v>
      </c>
      <c r="J11" s="105">
        <f t="shared" si="2"/>
        <v>0</v>
      </c>
      <c r="K11" s="105">
        <f t="shared" si="2"/>
        <v>0</v>
      </c>
      <c r="L11" s="105">
        <f t="shared" si="2"/>
        <v>0</v>
      </c>
      <c r="M11" s="108">
        <f t="shared" si="2"/>
        <v>0</v>
      </c>
      <c r="N11" s="109">
        <f t="shared" si="2"/>
        <v>0</v>
      </c>
      <c r="O11" s="110">
        <f t="shared" si="2"/>
        <v>20</v>
      </c>
      <c r="P11" s="111">
        <f t="shared" si="2"/>
        <v>15</v>
      </c>
      <c r="Q11" s="105">
        <f t="shared" si="2"/>
        <v>15</v>
      </c>
      <c r="R11" s="105">
        <f t="shared" si="2"/>
        <v>0</v>
      </c>
      <c r="S11" s="105">
        <f t="shared" si="2"/>
        <v>20</v>
      </c>
      <c r="T11" s="107">
        <f t="shared" si="2"/>
        <v>0</v>
      </c>
      <c r="U11" s="105">
        <f t="shared" si="2"/>
        <v>0</v>
      </c>
      <c r="V11" s="105">
        <f t="shared" si="2"/>
        <v>0</v>
      </c>
      <c r="W11" s="110">
        <f t="shared" si="2"/>
        <v>0</v>
      </c>
      <c r="X11" s="112">
        <f t="shared" si="2"/>
        <v>0</v>
      </c>
      <c r="Y11" s="105">
        <f t="shared" si="2"/>
        <v>0</v>
      </c>
      <c r="Z11" s="105">
        <f t="shared" si="2"/>
        <v>0</v>
      </c>
      <c r="AA11" s="105">
        <f t="shared" si="2"/>
        <v>0</v>
      </c>
      <c r="AB11" s="105">
        <f t="shared" si="2"/>
        <v>0</v>
      </c>
      <c r="AC11" s="105">
        <f t="shared" si="2"/>
        <v>0</v>
      </c>
      <c r="AD11" s="105">
        <f t="shared" si="2"/>
        <v>0</v>
      </c>
      <c r="AE11" s="110">
        <f t="shared" si="2"/>
        <v>0</v>
      </c>
      <c r="AF11" s="112">
        <f t="shared" si="2"/>
        <v>2</v>
      </c>
      <c r="AG11" s="105">
        <f t="shared" si="2"/>
        <v>0</v>
      </c>
      <c r="AH11" s="105">
        <f t="shared" si="2"/>
        <v>0</v>
      </c>
      <c r="AI11" s="108">
        <f t="shared" si="2"/>
        <v>0</v>
      </c>
      <c r="AJ11" s="254">
        <f t="shared" si="2"/>
        <v>1.2</v>
      </c>
      <c r="AK11" s="105">
        <f t="shared" si="2"/>
        <v>0</v>
      </c>
      <c r="AL11" s="105">
        <f t="shared" si="2"/>
        <v>2</v>
      </c>
      <c r="AM11" s="110">
        <f t="shared" si="2"/>
        <v>0</v>
      </c>
    </row>
    <row r="12" spans="1:39" s="27" customFormat="1" ht="36" customHeight="1" thickBot="1" x14ac:dyDescent="0.45">
      <c r="A12" s="273" t="s">
        <v>9</v>
      </c>
      <c r="B12" s="113" t="s">
        <v>57</v>
      </c>
      <c r="C12" s="114" t="s">
        <v>85</v>
      </c>
      <c r="D12" s="87">
        <f>SUM(E12,O12)</f>
        <v>50</v>
      </c>
      <c r="E12" s="69">
        <f>SUM(F12:G12,N12)</f>
        <v>30</v>
      </c>
      <c r="F12" s="70">
        <f>SUM(P12+T12+X12+AB12)</f>
        <v>15</v>
      </c>
      <c r="G12" s="86">
        <f>SUM(Q12+U12+Y12+AC12)</f>
        <v>15</v>
      </c>
      <c r="H12" s="84">
        <v>15</v>
      </c>
      <c r="I12" s="71"/>
      <c r="J12" s="71"/>
      <c r="K12" s="71"/>
      <c r="L12" s="88"/>
      <c r="M12" s="88"/>
      <c r="N12" s="89">
        <f>SUM(R12+V12+Z12+AD12)</f>
        <v>0</v>
      </c>
      <c r="O12" s="72">
        <f>SUM(S12+W12+AA12+AE12)</f>
        <v>20</v>
      </c>
      <c r="P12" s="275">
        <v>15</v>
      </c>
      <c r="Q12" s="275">
        <v>15</v>
      </c>
      <c r="R12" s="94"/>
      <c r="S12" s="94">
        <v>20</v>
      </c>
      <c r="T12" s="274"/>
      <c r="U12" s="275"/>
      <c r="V12" s="94"/>
      <c r="W12" s="95"/>
      <c r="X12" s="276"/>
      <c r="Y12" s="275"/>
      <c r="Z12" s="94"/>
      <c r="AA12" s="94"/>
      <c r="AB12" s="275"/>
      <c r="AC12" s="275"/>
      <c r="AD12" s="94"/>
      <c r="AE12" s="95"/>
      <c r="AF12" s="115">
        <v>2</v>
      </c>
      <c r="AG12" s="116"/>
      <c r="AH12" s="116"/>
      <c r="AI12" s="117"/>
      <c r="AJ12" s="255">
        <f>E12/25</f>
        <v>1.2</v>
      </c>
      <c r="AK12" s="118"/>
      <c r="AL12" s="119">
        <v>2</v>
      </c>
      <c r="AM12" s="120"/>
    </row>
    <row r="13" spans="1:39" s="38" customFormat="1" ht="53.7" thickBot="1" x14ac:dyDescent="0.45">
      <c r="A13" s="277" t="s">
        <v>34</v>
      </c>
      <c r="B13" s="121" t="s">
        <v>37</v>
      </c>
      <c r="C13" s="122"/>
      <c r="D13" s="123">
        <f>SUM(D14:D14)</f>
        <v>55</v>
      </c>
      <c r="E13" s="124">
        <f t="shared" ref="E13:AM13" si="3">SUM(E14:E14)</f>
        <v>45</v>
      </c>
      <c r="F13" s="124">
        <f t="shared" si="3"/>
        <v>15</v>
      </c>
      <c r="G13" s="125">
        <f t="shared" si="3"/>
        <v>30</v>
      </c>
      <c r="H13" s="126">
        <f t="shared" si="3"/>
        <v>30</v>
      </c>
      <c r="I13" s="124">
        <f t="shared" si="3"/>
        <v>0</v>
      </c>
      <c r="J13" s="124">
        <f t="shared" si="3"/>
        <v>0</v>
      </c>
      <c r="K13" s="124">
        <f t="shared" si="3"/>
        <v>0</v>
      </c>
      <c r="L13" s="124">
        <f t="shared" si="3"/>
        <v>0</v>
      </c>
      <c r="M13" s="127">
        <f t="shared" si="3"/>
        <v>0</v>
      </c>
      <c r="N13" s="128">
        <f t="shared" si="3"/>
        <v>0</v>
      </c>
      <c r="O13" s="129">
        <f t="shared" si="3"/>
        <v>10</v>
      </c>
      <c r="P13" s="278">
        <f t="shared" si="3"/>
        <v>15</v>
      </c>
      <c r="Q13" s="124">
        <f t="shared" si="3"/>
        <v>30</v>
      </c>
      <c r="R13" s="124">
        <f t="shared" si="3"/>
        <v>0</v>
      </c>
      <c r="S13" s="124">
        <f t="shared" si="3"/>
        <v>10</v>
      </c>
      <c r="T13" s="126">
        <f t="shared" si="3"/>
        <v>0</v>
      </c>
      <c r="U13" s="124">
        <f t="shared" si="3"/>
        <v>0</v>
      </c>
      <c r="V13" s="124">
        <f t="shared" si="3"/>
        <v>0</v>
      </c>
      <c r="W13" s="129">
        <f t="shared" si="3"/>
        <v>0</v>
      </c>
      <c r="X13" s="130">
        <f t="shared" si="3"/>
        <v>0</v>
      </c>
      <c r="Y13" s="124">
        <f t="shared" si="3"/>
        <v>0</v>
      </c>
      <c r="Z13" s="124">
        <f t="shared" si="3"/>
        <v>0</v>
      </c>
      <c r="AA13" s="124">
        <f t="shared" si="3"/>
        <v>0</v>
      </c>
      <c r="AB13" s="124">
        <f t="shared" si="3"/>
        <v>0</v>
      </c>
      <c r="AC13" s="124">
        <f t="shared" si="3"/>
        <v>0</v>
      </c>
      <c r="AD13" s="124">
        <f t="shared" si="3"/>
        <v>0</v>
      </c>
      <c r="AE13" s="129">
        <f t="shared" si="3"/>
        <v>0</v>
      </c>
      <c r="AF13" s="130">
        <f t="shared" si="3"/>
        <v>2</v>
      </c>
      <c r="AG13" s="124">
        <f t="shared" si="3"/>
        <v>0</v>
      </c>
      <c r="AH13" s="124">
        <f t="shared" si="3"/>
        <v>0</v>
      </c>
      <c r="AI13" s="127">
        <f t="shared" si="3"/>
        <v>0</v>
      </c>
      <c r="AJ13" s="256">
        <f t="shared" si="3"/>
        <v>1.8</v>
      </c>
      <c r="AK13" s="124">
        <f t="shared" si="3"/>
        <v>0</v>
      </c>
      <c r="AL13" s="124">
        <f t="shared" si="3"/>
        <v>2</v>
      </c>
      <c r="AM13" s="129">
        <f t="shared" si="3"/>
        <v>0</v>
      </c>
    </row>
    <row r="14" spans="1:39" s="27" customFormat="1" ht="36" customHeight="1" thickBot="1" x14ac:dyDescent="0.45">
      <c r="A14" s="273" t="s">
        <v>9</v>
      </c>
      <c r="B14" s="113" t="s">
        <v>53</v>
      </c>
      <c r="C14" s="114" t="s">
        <v>79</v>
      </c>
      <c r="D14" s="87">
        <f>SUM(E14,O14)</f>
        <v>55</v>
      </c>
      <c r="E14" s="69">
        <f>SUM(F14:G14,N14)</f>
        <v>45</v>
      </c>
      <c r="F14" s="70">
        <f>SUM(P14+T14+X14+AB14)</f>
        <v>15</v>
      </c>
      <c r="G14" s="86">
        <f>SUM(Q14+U14+Y14+AC14)</f>
        <v>30</v>
      </c>
      <c r="H14" s="84">
        <v>30</v>
      </c>
      <c r="I14" s="71"/>
      <c r="J14" s="71"/>
      <c r="K14" s="71"/>
      <c r="L14" s="88"/>
      <c r="M14" s="88"/>
      <c r="N14" s="89">
        <f>SUM(R14+V14+Z14+AD14)</f>
        <v>0</v>
      </c>
      <c r="O14" s="72">
        <f>SUM(S14+W14+AA14+AE14)</f>
        <v>10</v>
      </c>
      <c r="P14" s="275">
        <v>15</v>
      </c>
      <c r="Q14" s="275">
        <v>30</v>
      </c>
      <c r="R14" s="94"/>
      <c r="S14" s="94">
        <v>10</v>
      </c>
      <c r="T14" s="274"/>
      <c r="U14" s="275"/>
      <c r="V14" s="94"/>
      <c r="W14" s="95"/>
      <c r="X14" s="276"/>
      <c r="Y14" s="275"/>
      <c r="Z14" s="94"/>
      <c r="AA14" s="94"/>
      <c r="AB14" s="275"/>
      <c r="AC14" s="275"/>
      <c r="AD14" s="94"/>
      <c r="AE14" s="95"/>
      <c r="AF14" s="115">
        <v>2</v>
      </c>
      <c r="AG14" s="116"/>
      <c r="AH14" s="116"/>
      <c r="AI14" s="117"/>
      <c r="AJ14" s="339">
        <f>E14/25</f>
        <v>1.8</v>
      </c>
      <c r="AK14" s="118"/>
      <c r="AL14" s="119">
        <v>2</v>
      </c>
      <c r="AM14" s="120"/>
    </row>
    <row r="15" spans="1:39" s="38" customFormat="1" ht="64.5" customHeight="1" thickBot="1" x14ac:dyDescent="0.45">
      <c r="A15" s="279" t="s">
        <v>36</v>
      </c>
      <c r="B15" s="131" t="s">
        <v>35</v>
      </c>
      <c r="C15" s="132"/>
      <c r="D15" s="133">
        <f>SUM(D16:D18)</f>
        <v>375</v>
      </c>
      <c r="E15" s="134">
        <f t="shared" ref="E15:AM15" si="4">SUM(E16:E18)</f>
        <v>150</v>
      </c>
      <c r="F15" s="134">
        <f t="shared" si="4"/>
        <v>75</v>
      </c>
      <c r="G15" s="135">
        <f t="shared" si="4"/>
        <v>75</v>
      </c>
      <c r="H15" s="136">
        <f t="shared" si="4"/>
        <v>45</v>
      </c>
      <c r="I15" s="134">
        <f t="shared" si="4"/>
        <v>15</v>
      </c>
      <c r="J15" s="134">
        <f t="shared" si="4"/>
        <v>15</v>
      </c>
      <c r="K15" s="134">
        <f t="shared" si="4"/>
        <v>0</v>
      </c>
      <c r="L15" s="134">
        <f t="shared" si="4"/>
        <v>0</v>
      </c>
      <c r="M15" s="137">
        <f t="shared" si="4"/>
        <v>0</v>
      </c>
      <c r="N15" s="138">
        <f t="shared" si="4"/>
        <v>0</v>
      </c>
      <c r="O15" s="139">
        <f t="shared" si="4"/>
        <v>225</v>
      </c>
      <c r="P15" s="280">
        <f t="shared" si="4"/>
        <v>30</v>
      </c>
      <c r="Q15" s="134">
        <f t="shared" si="4"/>
        <v>30</v>
      </c>
      <c r="R15" s="134">
        <f t="shared" si="4"/>
        <v>0</v>
      </c>
      <c r="S15" s="134">
        <f t="shared" si="4"/>
        <v>90</v>
      </c>
      <c r="T15" s="136">
        <f t="shared" si="4"/>
        <v>30</v>
      </c>
      <c r="U15" s="134">
        <f t="shared" si="4"/>
        <v>30</v>
      </c>
      <c r="V15" s="134">
        <f t="shared" si="4"/>
        <v>0</v>
      </c>
      <c r="W15" s="139">
        <f t="shared" si="4"/>
        <v>90</v>
      </c>
      <c r="X15" s="140">
        <f t="shared" si="4"/>
        <v>15</v>
      </c>
      <c r="Y15" s="134">
        <f t="shared" si="4"/>
        <v>15</v>
      </c>
      <c r="Z15" s="134">
        <f t="shared" si="4"/>
        <v>0</v>
      </c>
      <c r="AA15" s="134">
        <f t="shared" si="4"/>
        <v>45</v>
      </c>
      <c r="AB15" s="134">
        <f>SUM(AB16:AB18)</f>
        <v>0</v>
      </c>
      <c r="AC15" s="134">
        <f>SUM(AC16:AC18)</f>
        <v>0</v>
      </c>
      <c r="AD15" s="134">
        <f>SUM(AD16:AD18)</f>
        <v>0</v>
      </c>
      <c r="AE15" s="139">
        <f>SUM(AE16:AE18)</f>
        <v>0</v>
      </c>
      <c r="AF15" s="140">
        <f t="shared" si="4"/>
        <v>6</v>
      </c>
      <c r="AG15" s="134">
        <f t="shared" si="4"/>
        <v>6</v>
      </c>
      <c r="AH15" s="134">
        <f t="shared" si="4"/>
        <v>3</v>
      </c>
      <c r="AI15" s="137">
        <f t="shared" si="4"/>
        <v>0</v>
      </c>
      <c r="AJ15" s="257">
        <f t="shared" si="4"/>
        <v>6</v>
      </c>
      <c r="AK15" s="134">
        <f>SUM(AK16:AK18)</f>
        <v>0</v>
      </c>
      <c r="AL15" s="134">
        <f>SUM(AL16:AL18)</f>
        <v>0</v>
      </c>
      <c r="AM15" s="139">
        <f t="shared" si="4"/>
        <v>0</v>
      </c>
    </row>
    <row r="16" spans="1:39" s="27" customFormat="1" ht="36" customHeight="1" x14ac:dyDescent="0.4">
      <c r="A16" s="273" t="s">
        <v>9</v>
      </c>
      <c r="B16" s="113" t="s">
        <v>44</v>
      </c>
      <c r="C16" s="114" t="s">
        <v>79</v>
      </c>
      <c r="D16" s="87">
        <f>SUM(E16,O16)</f>
        <v>150</v>
      </c>
      <c r="E16" s="69">
        <f>SUM(F16:G16,N16)</f>
        <v>60</v>
      </c>
      <c r="F16" s="70">
        <f t="shared" ref="F16:G18" si="5">SUM(P16+T16+X16+AB16)</f>
        <v>30</v>
      </c>
      <c r="G16" s="86">
        <f t="shared" si="5"/>
        <v>30</v>
      </c>
      <c r="H16" s="84">
        <v>30</v>
      </c>
      <c r="I16" s="71"/>
      <c r="J16" s="71"/>
      <c r="K16" s="71"/>
      <c r="L16" s="88"/>
      <c r="M16" s="88"/>
      <c r="N16" s="89">
        <f t="shared" ref="N16:O18" si="6">SUM(R16+V16+Z16+AD16)</f>
        <v>0</v>
      </c>
      <c r="O16" s="72">
        <f t="shared" si="6"/>
        <v>90</v>
      </c>
      <c r="P16" s="274">
        <v>30</v>
      </c>
      <c r="Q16" s="275">
        <v>30</v>
      </c>
      <c r="R16" s="94">
        <v>0</v>
      </c>
      <c r="S16" s="94">
        <v>90</v>
      </c>
      <c r="T16" s="274"/>
      <c r="U16" s="275"/>
      <c r="V16" s="94"/>
      <c r="W16" s="95"/>
      <c r="X16" s="276"/>
      <c r="Y16" s="275"/>
      <c r="Z16" s="94"/>
      <c r="AA16" s="94"/>
      <c r="AB16" s="275"/>
      <c r="AC16" s="275"/>
      <c r="AD16" s="94"/>
      <c r="AE16" s="95"/>
      <c r="AF16" s="115">
        <v>6</v>
      </c>
      <c r="AG16" s="116"/>
      <c r="AH16" s="116"/>
      <c r="AI16" s="117"/>
      <c r="AJ16" s="253">
        <f>E16/25</f>
        <v>2.4</v>
      </c>
      <c r="AK16" s="70"/>
      <c r="AL16" s="94"/>
      <c r="AM16" s="95"/>
    </row>
    <row r="17" spans="1:39" s="27" customFormat="1" ht="36" customHeight="1" x14ac:dyDescent="0.4">
      <c r="A17" s="66" t="s">
        <v>8</v>
      </c>
      <c r="B17" s="67" t="s">
        <v>45</v>
      </c>
      <c r="C17" s="68" t="s">
        <v>80</v>
      </c>
      <c r="D17" s="87">
        <f>SUM(E17,O17)</f>
        <v>150</v>
      </c>
      <c r="E17" s="69">
        <f>SUM(F17:G17,N17)</f>
        <v>60</v>
      </c>
      <c r="F17" s="70">
        <f t="shared" si="5"/>
        <v>30</v>
      </c>
      <c r="G17" s="86">
        <f t="shared" si="5"/>
        <v>30</v>
      </c>
      <c r="H17" s="84">
        <v>15</v>
      </c>
      <c r="I17" s="71">
        <v>15</v>
      </c>
      <c r="J17" s="71"/>
      <c r="K17" s="71"/>
      <c r="L17" s="88"/>
      <c r="M17" s="88"/>
      <c r="N17" s="89">
        <f t="shared" si="6"/>
        <v>0</v>
      </c>
      <c r="O17" s="72">
        <f t="shared" si="6"/>
        <v>90</v>
      </c>
      <c r="P17" s="267"/>
      <c r="Q17" s="268"/>
      <c r="R17" s="73"/>
      <c r="S17" s="73"/>
      <c r="T17" s="267">
        <v>30</v>
      </c>
      <c r="U17" s="268">
        <v>30</v>
      </c>
      <c r="V17" s="73">
        <v>0</v>
      </c>
      <c r="W17" s="74">
        <v>90</v>
      </c>
      <c r="X17" s="269"/>
      <c r="Y17" s="268"/>
      <c r="Z17" s="73"/>
      <c r="AA17" s="73"/>
      <c r="AB17" s="268"/>
      <c r="AC17" s="268"/>
      <c r="AD17" s="73"/>
      <c r="AE17" s="74"/>
      <c r="AF17" s="75"/>
      <c r="AG17" s="76">
        <v>6</v>
      </c>
      <c r="AH17" s="76"/>
      <c r="AI17" s="77"/>
      <c r="AJ17" s="253">
        <f t="shared" ref="AJ17:AJ18" si="7">E17/25</f>
        <v>2.4</v>
      </c>
      <c r="AK17" s="281"/>
      <c r="AL17" s="73"/>
      <c r="AM17" s="74"/>
    </row>
    <row r="18" spans="1:39" s="27" customFormat="1" ht="36" customHeight="1" thickBot="1" x14ac:dyDescent="0.45">
      <c r="A18" s="66" t="s">
        <v>7</v>
      </c>
      <c r="B18" s="67" t="s">
        <v>46</v>
      </c>
      <c r="C18" s="68" t="s">
        <v>83</v>
      </c>
      <c r="D18" s="87">
        <f>SUM(E18,O18)</f>
        <v>75</v>
      </c>
      <c r="E18" s="69">
        <f>SUM(F18:G18,N18)</f>
        <v>30</v>
      </c>
      <c r="F18" s="70">
        <f t="shared" si="5"/>
        <v>15</v>
      </c>
      <c r="G18" s="86">
        <f t="shared" si="5"/>
        <v>15</v>
      </c>
      <c r="H18" s="84"/>
      <c r="I18" s="71"/>
      <c r="J18" s="93">
        <v>15</v>
      </c>
      <c r="K18" s="71"/>
      <c r="L18" s="88"/>
      <c r="M18" s="88"/>
      <c r="N18" s="89">
        <f t="shared" si="6"/>
        <v>0</v>
      </c>
      <c r="O18" s="72">
        <f t="shared" si="6"/>
        <v>45</v>
      </c>
      <c r="P18" s="267"/>
      <c r="Q18" s="268"/>
      <c r="R18" s="73"/>
      <c r="S18" s="198"/>
      <c r="T18" s="267"/>
      <c r="U18" s="268"/>
      <c r="V18" s="73"/>
      <c r="W18" s="74"/>
      <c r="X18" s="267">
        <v>15</v>
      </c>
      <c r="Y18" s="268">
        <v>15</v>
      </c>
      <c r="Z18" s="73">
        <v>0</v>
      </c>
      <c r="AA18" s="73">
        <v>45</v>
      </c>
      <c r="AB18" s="267"/>
      <c r="AC18" s="268"/>
      <c r="AD18" s="73"/>
      <c r="AE18" s="73"/>
      <c r="AF18" s="75"/>
      <c r="AG18" s="76"/>
      <c r="AH18" s="76">
        <v>3</v>
      </c>
      <c r="AI18" s="77"/>
      <c r="AJ18" s="253">
        <f t="shared" si="7"/>
        <v>1.2</v>
      </c>
      <c r="AK18" s="101"/>
      <c r="AL18" s="78"/>
      <c r="AM18" s="79"/>
    </row>
    <row r="19" spans="1:39" s="39" customFormat="1" ht="44.25" customHeight="1" thickBot="1" x14ac:dyDescent="0.45">
      <c r="A19" s="228" t="s">
        <v>38</v>
      </c>
      <c r="B19" s="102" t="s">
        <v>22</v>
      </c>
      <c r="C19" s="141"/>
      <c r="D19" s="142">
        <f>SUM(D20:D29)</f>
        <v>525</v>
      </c>
      <c r="E19" s="143">
        <f t="shared" ref="E19:AM19" si="8">SUM(E20:E29)</f>
        <v>270</v>
      </c>
      <c r="F19" s="143">
        <f t="shared" si="8"/>
        <v>120</v>
      </c>
      <c r="G19" s="144">
        <f t="shared" si="8"/>
        <v>150</v>
      </c>
      <c r="H19" s="145">
        <f t="shared" si="8"/>
        <v>45</v>
      </c>
      <c r="I19" s="143">
        <f t="shared" si="8"/>
        <v>15</v>
      </c>
      <c r="J19" s="143">
        <f t="shared" si="8"/>
        <v>60</v>
      </c>
      <c r="K19" s="143">
        <f t="shared" si="8"/>
        <v>30</v>
      </c>
      <c r="L19" s="143">
        <f t="shared" si="8"/>
        <v>0</v>
      </c>
      <c r="M19" s="146">
        <f t="shared" si="8"/>
        <v>0</v>
      </c>
      <c r="N19" s="147">
        <f t="shared" si="8"/>
        <v>0</v>
      </c>
      <c r="O19" s="148">
        <f t="shared" si="8"/>
        <v>255</v>
      </c>
      <c r="P19" s="282">
        <f t="shared" si="8"/>
        <v>45</v>
      </c>
      <c r="Q19" s="143">
        <f t="shared" si="8"/>
        <v>60</v>
      </c>
      <c r="R19" s="143">
        <f t="shared" si="8"/>
        <v>0</v>
      </c>
      <c r="S19" s="143">
        <f t="shared" si="8"/>
        <v>120</v>
      </c>
      <c r="T19" s="143">
        <f t="shared" si="8"/>
        <v>45</v>
      </c>
      <c r="U19" s="143">
        <f t="shared" si="8"/>
        <v>60</v>
      </c>
      <c r="V19" s="143">
        <f t="shared" si="8"/>
        <v>0</v>
      </c>
      <c r="W19" s="148">
        <f t="shared" si="8"/>
        <v>70</v>
      </c>
      <c r="X19" s="149">
        <f t="shared" si="8"/>
        <v>30</v>
      </c>
      <c r="Y19" s="143">
        <f t="shared" si="8"/>
        <v>30</v>
      </c>
      <c r="Z19" s="143">
        <f t="shared" si="8"/>
        <v>0</v>
      </c>
      <c r="AA19" s="143">
        <f t="shared" si="8"/>
        <v>65</v>
      </c>
      <c r="AB19" s="143">
        <f t="shared" si="8"/>
        <v>0</v>
      </c>
      <c r="AC19" s="143">
        <f t="shared" si="8"/>
        <v>0</v>
      </c>
      <c r="AD19" s="143">
        <f t="shared" si="8"/>
        <v>0</v>
      </c>
      <c r="AE19" s="148">
        <f t="shared" si="8"/>
        <v>0</v>
      </c>
      <c r="AF19" s="149">
        <f t="shared" si="8"/>
        <v>9</v>
      </c>
      <c r="AG19" s="143">
        <f t="shared" si="8"/>
        <v>7</v>
      </c>
      <c r="AH19" s="143">
        <f t="shared" si="8"/>
        <v>5</v>
      </c>
      <c r="AI19" s="146">
        <f t="shared" si="8"/>
        <v>0</v>
      </c>
      <c r="AJ19" s="258">
        <f t="shared" si="8"/>
        <v>10.799999999999999</v>
      </c>
      <c r="AK19" s="143">
        <f t="shared" si="8"/>
        <v>21</v>
      </c>
      <c r="AL19" s="143">
        <f t="shared" si="8"/>
        <v>6</v>
      </c>
      <c r="AM19" s="148">
        <f t="shared" si="8"/>
        <v>0</v>
      </c>
    </row>
    <row r="20" spans="1:39" s="27" customFormat="1" ht="36" customHeight="1" x14ac:dyDescent="0.4">
      <c r="A20" s="273" t="s">
        <v>9</v>
      </c>
      <c r="B20" s="113" t="s">
        <v>58</v>
      </c>
      <c r="C20" s="114" t="s">
        <v>85</v>
      </c>
      <c r="D20" s="87">
        <f t="shared" ref="D20:D25" si="9">SUM(E20,O20)</f>
        <v>50</v>
      </c>
      <c r="E20" s="69">
        <f t="shared" ref="E20:E25" si="10">SUM(F20:G20,N20)</f>
        <v>30</v>
      </c>
      <c r="F20" s="70">
        <f t="shared" ref="F20:F29" si="11">SUM(P20+T20+X20+AB20)</f>
        <v>15</v>
      </c>
      <c r="G20" s="86">
        <f t="shared" ref="G20:G29" si="12">SUM(Q20+U20+Y20+AC20)</f>
        <v>15</v>
      </c>
      <c r="H20" s="84"/>
      <c r="I20" s="71"/>
      <c r="J20" s="71"/>
      <c r="K20" s="71">
        <v>15</v>
      </c>
      <c r="L20" s="88"/>
      <c r="M20" s="88"/>
      <c r="N20" s="89">
        <f t="shared" ref="N20:O29" si="13">SUM(R20+V20+Z20+AD20)</f>
        <v>0</v>
      </c>
      <c r="O20" s="72">
        <f t="shared" si="13"/>
        <v>20</v>
      </c>
      <c r="P20" s="275">
        <v>15</v>
      </c>
      <c r="Q20" s="275">
        <v>15</v>
      </c>
      <c r="R20" s="94"/>
      <c r="S20" s="178">
        <v>20</v>
      </c>
      <c r="T20" s="274"/>
      <c r="U20" s="275"/>
      <c r="V20" s="94"/>
      <c r="W20" s="95"/>
      <c r="X20" s="276"/>
      <c r="Y20" s="275"/>
      <c r="Z20" s="94"/>
      <c r="AA20" s="94"/>
      <c r="AB20" s="275"/>
      <c r="AC20" s="275"/>
      <c r="AD20" s="94"/>
      <c r="AE20" s="95"/>
      <c r="AF20" s="115">
        <v>2</v>
      </c>
      <c r="AG20" s="116"/>
      <c r="AH20" s="116"/>
      <c r="AI20" s="117"/>
      <c r="AJ20" s="253">
        <f>E20/25</f>
        <v>1.2</v>
      </c>
      <c r="AK20" s="94">
        <f>SUM(AF20:AI20)</f>
        <v>2</v>
      </c>
      <c r="AL20" s="94"/>
      <c r="AM20" s="95"/>
    </row>
    <row r="21" spans="1:39" s="27" customFormat="1" ht="36" customHeight="1" x14ac:dyDescent="0.4">
      <c r="A21" s="227" t="s">
        <v>8</v>
      </c>
      <c r="B21" s="67" t="s">
        <v>59</v>
      </c>
      <c r="C21" s="68" t="s">
        <v>84</v>
      </c>
      <c r="D21" s="87">
        <f t="shared" si="9"/>
        <v>25</v>
      </c>
      <c r="E21" s="69">
        <f t="shared" si="10"/>
        <v>15</v>
      </c>
      <c r="F21" s="70">
        <f t="shared" si="11"/>
        <v>0</v>
      </c>
      <c r="G21" s="86">
        <f t="shared" si="12"/>
        <v>15</v>
      </c>
      <c r="H21" s="84"/>
      <c r="I21" s="71"/>
      <c r="J21" s="93">
        <v>15</v>
      </c>
      <c r="K21" s="71"/>
      <c r="L21" s="88"/>
      <c r="M21" s="88"/>
      <c r="N21" s="89">
        <f t="shared" si="13"/>
        <v>0</v>
      </c>
      <c r="O21" s="72">
        <f t="shared" si="13"/>
        <v>10</v>
      </c>
      <c r="P21" s="267"/>
      <c r="Q21" s="271"/>
      <c r="R21" s="73"/>
      <c r="S21" s="78"/>
      <c r="T21" s="267"/>
      <c r="U21" s="268">
        <v>15</v>
      </c>
      <c r="V21" s="73"/>
      <c r="W21" s="74">
        <v>10</v>
      </c>
      <c r="X21" s="269"/>
      <c r="Y21" s="268"/>
      <c r="Z21" s="73"/>
      <c r="AA21" s="73"/>
      <c r="AB21" s="268"/>
      <c r="AC21" s="268"/>
      <c r="AD21" s="73"/>
      <c r="AE21" s="74"/>
      <c r="AF21" s="98"/>
      <c r="AG21" s="76">
        <v>1</v>
      </c>
      <c r="AH21" s="76"/>
      <c r="AI21" s="77"/>
      <c r="AJ21" s="253">
        <f t="shared" ref="AJ21:AJ29" si="14">E21/25</f>
        <v>0.6</v>
      </c>
      <c r="AK21" s="94">
        <f t="shared" ref="AK21:AK29" si="15">SUM(AF21:AI21)</f>
        <v>1</v>
      </c>
      <c r="AL21" s="73"/>
      <c r="AM21" s="74"/>
    </row>
    <row r="22" spans="1:39" s="27" customFormat="1" ht="36" customHeight="1" x14ac:dyDescent="0.4">
      <c r="A22" s="66" t="s">
        <v>7</v>
      </c>
      <c r="B22" s="67" t="s">
        <v>60</v>
      </c>
      <c r="C22" s="68" t="s">
        <v>85</v>
      </c>
      <c r="D22" s="87">
        <f t="shared" si="9"/>
        <v>25</v>
      </c>
      <c r="E22" s="69">
        <f t="shared" si="10"/>
        <v>15</v>
      </c>
      <c r="F22" s="70">
        <f t="shared" si="11"/>
        <v>0</v>
      </c>
      <c r="G22" s="86">
        <f t="shared" si="12"/>
        <v>15</v>
      </c>
      <c r="H22" s="84"/>
      <c r="I22" s="71"/>
      <c r="J22" s="93">
        <v>15</v>
      </c>
      <c r="K22" s="71"/>
      <c r="L22" s="88"/>
      <c r="M22" s="88"/>
      <c r="N22" s="89">
        <f t="shared" si="13"/>
        <v>0</v>
      </c>
      <c r="O22" s="72">
        <f t="shared" si="13"/>
        <v>10</v>
      </c>
      <c r="P22" s="268"/>
      <c r="Q22" s="268">
        <v>15</v>
      </c>
      <c r="R22" s="73"/>
      <c r="S22" s="73">
        <v>10</v>
      </c>
      <c r="T22" s="267"/>
      <c r="U22" s="268"/>
      <c r="V22" s="73"/>
      <c r="W22" s="74"/>
      <c r="X22" s="269"/>
      <c r="Y22" s="268"/>
      <c r="Z22" s="73"/>
      <c r="AA22" s="73"/>
      <c r="AB22" s="268"/>
      <c r="AC22" s="268"/>
      <c r="AD22" s="73"/>
      <c r="AE22" s="74"/>
      <c r="AF22" s="75">
        <v>1</v>
      </c>
      <c r="AG22" s="76"/>
      <c r="AH22" s="76"/>
      <c r="AI22" s="77"/>
      <c r="AJ22" s="253">
        <f t="shared" si="14"/>
        <v>0.6</v>
      </c>
      <c r="AK22" s="94">
        <f t="shared" si="15"/>
        <v>1</v>
      </c>
      <c r="AL22" s="73">
        <v>1</v>
      </c>
      <c r="AM22" s="74"/>
    </row>
    <row r="23" spans="1:39" s="27" customFormat="1" ht="36" customHeight="1" x14ac:dyDescent="0.4">
      <c r="A23" s="273" t="s">
        <v>6</v>
      </c>
      <c r="B23" s="150" t="s">
        <v>61</v>
      </c>
      <c r="C23" s="68" t="s">
        <v>79</v>
      </c>
      <c r="D23" s="87">
        <f t="shared" si="9"/>
        <v>75</v>
      </c>
      <c r="E23" s="69">
        <f t="shared" si="10"/>
        <v>30</v>
      </c>
      <c r="F23" s="70">
        <f t="shared" si="11"/>
        <v>15</v>
      </c>
      <c r="G23" s="86">
        <f t="shared" si="12"/>
        <v>15</v>
      </c>
      <c r="H23" s="84">
        <v>15</v>
      </c>
      <c r="I23" s="71"/>
      <c r="J23" s="71"/>
      <c r="K23" s="71"/>
      <c r="L23" s="88"/>
      <c r="M23" s="88"/>
      <c r="N23" s="89">
        <f t="shared" si="13"/>
        <v>0</v>
      </c>
      <c r="O23" s="72">
        <f t="shared" si="13"/>
        <v>45</v>
      </c>
      <c r="P23" s="269">
        <v>15</v>
      </c>
      <c r="Q23" s="268">
        <v>15</v>
      </c>
      <c r="R23" s="73">
        <v>0</v>
      </c>
      <c r="S23" s="73">
        <v>45</v>
      </c>
      <c r="T23" s="267"/>
      <c r="U23" s="268"/>
      <c r="V23" s="73"/>
      <c r="W23" s="73"/>
      <c r="X23" s="269"/>
      <c r="Y23" s="268"/>
      <c r="Z23" s="73"/>
      <c r="AA23" s="73"/>
      <c r="AB23" s="268"/>
      <c r="AC23" s="268"/>
      <c r="AD23" s="73"/>
      <c r="AE23" s="74"/>
      <c r="AF23" s="75">
        <v>3</v>
      </c>
      <c r="AG23" s="76"/>
      <c r="AH23" s="76"/>
      <c r="AI23" s="77"/>
      <c r="AJ23" s="253">
        <f t="shared" si="14"/>
        <v>1.2</v>
      </c>
      <c r="AK23" s="94">
        <f t="shared" si="15"/>
        <v>3</v>
      </c>
      <c r="AL23" s="73">
        <v>3</v>
      </c>
      <c r="AM23" s="74"/>
    </row>
    <row r="24" spans="1:39" s="27" customFormat="1" ht="36" customHeight="1" x14ac:dyDescent="0.4">
      <c r="A24" s="227" t="s">
        <v>5</v>
      </c>
      <c r="B24" s="150" t="s">
        <v>62</v>
      </c>
      <c r="C24" s="68" t="s">
        <v>85</v>
      </c>
      <c r="D24" s="87">
        <f t="shared" si="9"/>
        <v>75</v>
      </c>
      <c r="E24" s="69">
        <f t="shared" si="10"/>
        <v>30</v>
      </c>
      <c r="F24" s="70">
        <f t="shared" si="11"/>
        <v>15</v>
      </c>
      <c r="G24" s="86">
        <f t="shared" si="12"/>
        <v>15</v>
      </c>
      <c r="H24" s="84">
        <v>15</v>
      </c>
      <c r="I24" s="71"/>
      <c r="J24" s="71"/>
      <c r="K24" s="71"/>
      <c r="L24" s="88"/>
      <c r="M24" s="88"/>
      <c r="N24" s="89">
        <f t="shared" si="13"/>
        <v>0</v>
      </c>
      <c r="O24" s="72">
        <f t="shared" si="13"/>
        <v>45</v>
      </c>
      <c r="P24" s="269">
        <v>15</v>
      </c>
      <c r="Q24" s="268">
        <v>15</v>
      </c>
      <c r="R24" s="73">
        <v>0</v>
      </c>
      <c r="S24" s="73">
        <v>45</v>
      </c>
      <c r="T24" s="267"/>
      <c r="U24" s="268"/>
      <c r="V24" s="73"/>
      <c r="W24" s="73"/>
      <c r="X24" s="269"/>
      <c r="Y24" s="268"/>
      <c r="Z24" s="73"/>
      <c r="AA24" s="73"/>
      <c r="AB24" s="268"/>
      <c r="AC24" s="268"/>
      <c r="AD24" s="73"/>
      <c r="AE24" s="74"/>
      <c r="AF24" s="75">
        <v>3</v>
      </c>
      <c r="AG24" s="76"/>
      <c r="AH24" s="76"/>
      <c r="AI24" s="77"/>
      <c r="AJ24" s="253">
        <f t="shared" si="14"/>
        <v>1.2</v>
      </c>
      <c r="AK24" s="94">
        <f t="shared" si="15"/>
        <v>3</v>
      </c>
      <c r="AL24" s="73"/>
      <c r="AM24" s="74"/>
    </row>
    <row r="25" spans="1:39" s="40" customFormat="1" ht="36" customHeight="1" x14ac:dyDescent="0.5">
      <c r="A25" s="66" t="s">
        <v>4</v>
      </c>
      <c r="B25" s="67" t="s">
        <v>63</v>
      </c>
      <c r="C25" s="77" t="s">
        <v>84</v>
      </c>
      <c r="D25" s="87">
        <f t="shared" si="9"/>
        <v>50</v>
      </c>
      <c r="E25" s="69">
        <f t="shared" si="10"/>
        <v>30</v>
      </c>
      <c r="F25" s="70">
        <f t="shared" si="11"/>
        <v>15</v>
      </c>
      <c r="G25" s="86">
        <f t="shared" si="12"/>
        <v>15</v>
      </c>
      <c r="H25" s="84">
        <v>15</v>
      </c>
      <c r="I25" s="71"/>
      <c r="J25" s="71"/>
      <c r="K25" s="71"/>
      <c r="L25" s="88"/>
      <c r="M25" s="88"/>
      <c r="N25" s="89">
        <f t="shared" si="13"/>
        <v>0</v>
      </c>
      <c r="O25" s="72">
        <f t="shared" si="13"/>
        <v>20</v>
      </c>
      <c r="P25" s="283"/>
      <c r="Q25" s="284"/>
      <c r="R25" s="76"/>
      <c r="S25" s="76"/>
      <c r="T25" s="283">
        <v>15</v>
      </c>
      <c r="U25" s="284">
        <v>15</v>
      </c>
      <c r="V25" s="76">
        <v>0</v>
      </c>
      <c r="W25" s="76">
        <v>20</v>
      </c>
      <c r="X25" s="287"/>
      <c r="Y25" s="284"/>
      <c r="Z25" s="76"/>
      <c r="AA25" s="76"/>
      <c r="AB25" s="284"/>
      <c r="AC25" s="284"/>
      <c r="AD25" s="76"/>
      <c r="AE25" s="151"/>
      <c r="AF25" s="75"/>
      <c r="AG25" s="76">
        <v>2</v>
      </c>
      <c r="AH25" s="76"/>
      <c r="AI25" s="77"/>
      <c r="AJ25" s="253">
        <f t="shared" si="14"/>
        <v>1.2</v>
      </c>
      <c r="AK25" s="94">
        <f t="shared" si="15"/>
        <v>2</v>
      </c>
      <c r="AL25" s="76">
        <v>2</v>
      </c>
      <c r="AM25" s="151"/>
    </row>
    <row r="26" spans="1:39" s="27" customFormat="1" ht="36" customHeight="1" x14ac:dyDescent="0.4">
      <c r="A26" s="273" t="s">
        <v>13</v>
      </c>
      <c r="B26" s="67" t="s">
        <v>64</v>
      </c>
      <c r="C26" s="68" t="s">
        <v>84</v>
      </c>
      <c r="D26" s="87">
        <f>SUM(E26,O26)</f>
        <v>50</v>
      </c>
      <c r="E26" s="69">
        <f>SUM(F26:G26,N26)</f>
        <v>30</v>
      </c>
      <c r="F26" s="70">
        <f t="shared" si="11"/>
        <v>15</v>
      </c>
      <c r="G26" s="86">
        <f t="shared" si="12"/>
        <v>15</v>
      </c>
      <c r="H26" s="84"/>
      <c r="I26" s="71">
        <v>15</v>
      </c>
      <c r="J26" s="71"/>
      <c r="K26" s="71"/>
      <c r="L26" s="88"/>
      <c r="M26" s="88"/>
      <c r="N26" s="89">
        <f t="shared" si="13"/>
        <v>0</v>
      </c>
      <c r="O26" s="72">
        <f t="shared" si="13"/>
        <v>20</v>
      </c>
      <c r="P26" s="267"/>
      <c r="Q26" s="268"/>
      <c r="R26" s="73"/>
      <c r="S26" s="73"/>
      <c r="T26" s="267">
        <v>15</v>
      </c>
      <c r="U26" s="268">
        <v>15</v>
      </c>
      <c r="V26" s="73">
        <v>0</v>
      </c>
      <c r="W26" s="73">
        <v>20</v>
      </c>
      <c r="X26" s="269"/>
      <c r="Y26" s="268"/>
      <c r="Z26" s="73"/>
      <c r="AA26" s="73"/>
      <c r="AB26" s="268"/>
      <c r="AC26" s="268"/>
      <c r="AD26" s="73"/>
      <c r="AE26" s="74"/>
      <c r="AF26" s="75"/>
      <c r="AG26" s="76">
        <v>2</v>
      </c>
      <c r="AH26" s="76"/>
      <c r="AI26" s="77"/>
      <c r="AJ26" s="253">
        <f t="shared" si="14"/>
        <v>1.2</v>
      </c>
      <c r="AK26" s="94">
        <f t="shared" si="15"/>
        <v>2</v>
      </c>
      <c r="AL26" s="73"/>
      <c r="AM26" s="74"/>
    </row>
    <row r="27" spans="1:39" s="27" customFormat="1" ht="36" customHeight="1" x14ac:dyDescent="0.4">
      <c r="A27" s="227" t="s">
        <v>14</v>
      </c>
      <c r="B27" s="150" t="s">
        <v>65</v>
      </c>
      <c r="C27" s="68" t="s">
        <v>84</v>
      </c>
      <c r="D27" s="87">
        <f>SUM(E27,O27)</f>
        <v>50</v>
      </c>
      <c r="E27" s="69">
        <f>SUM(F27:G27,N27)</f>
        <v>30</v>
      </c>
      <c r="F27" s="70">
        <f t="shared" si="11"/>
        <v>15</v>
      </c>
      <c r="G27" s="86">
        <f t="shared" si="12"/>
        <v>15</v>
      </c>
      <c r="H27" s="84"/>
      <c r="I27" s="71"/>
      <c r="J27" s="71"/>
      <c r="K27" s="71">
        <v>15</v>
      </c>
      <c r="L27" s="88"/>
      <c r="M27" s="88"/>
      <c r="N27" s="89">
        <f t="shared" si="13"/>
        <v>0</v>
      </c>
      <c r="O27" s="72">
        <f t="shared" si="13"/>
        <v>20</v>
      </c>
      <c r="P27" s="267"/>
      <c r="Q27" s="268"/>
      <c r="R27" s="73"/>
      <c r="S27" s="73"/>
      <c r="T27" s="267">
        <v>15</v>
      </c>
      <c r="U27" s="268">
        <v>15</v>
      </c>
      <c r="V27" s="73">
        <v>0</v>
      </c>
      <c r="W27" s="73">
        <v>20</v>
      </c>
      <c r="X27" s="269"/>
      <c r="Y27" s="268"/>
      <c r="Z27" s="73"/>
      <c r="AA27" s="73"/>
      <c r="AB27" s="268"/>
      <c r="AC27" s="268"/>
      <c r="AD27" s="73"/>
      <c r="AE27" s="74"/>
      <c r="AF27" s="75"/>
      <c r="AG27" s="76">
        <v>2</v>
      </c>
      <c r="AH27" s="76"/>
      <c r="AI27" s="77"/>
      <c r="AJ27" s="253">
        <f t="shared" si="14"/>
        <v>1.2</v>
      </c>
      <c r="AK27" s="94">
        <f t="shared" si="15"/>
        <v>2</v>
      </c>
      <c r="AL27" s="73"/>
      <c r="AM27" s="74"/>
    </row>
    <row r="28" spans="1:39" s="27" customFormat="1" ht="36" customHeight="1" x14ac:dyDescent="0.4">
      <c r="A28" s="66" t="s">
        <v>15</v>
      </c>
      <c r="B28" s="150" t="s">
        <v>155</v>
      </c>
      <c r="C28" s="68" t="s">
        <v>83</v>
      </c>
      <c r="D28" s="87">
        <f>SUM(E28,O28)</f>
        <v>75</v>
      </c>
      <c r="E28" s="69">
        <f>SUM(F28:G28,N28)</f>
        <v>30</v>
      </c>
      <c r="F28" s="70">
        <f t="shared" si="11"/>
        <v>15</v>
      </c>
      <c r="G28" s="86">
        <f t="shared" si="12"/>
        <v>15</v>
      </c>
      <c r="H28" s="84"/>
      <c r="I28" s="71"/>
      <c r="J28" s="93">
        <v>15</v>
      </c>
      <c r="K28" s="71"/>
      <c r="L28" s="88"/>
      <c r="M28" s="88"/>
      <c r="N28" s="89">
        <f>SUM(R28+V28+Z28+AD28)</f>
        <v>0</v>
      </c>
      <c r="O28" s="72">
        <f t="shared" si="13"/>
        <v>45</v>
      </c>
      <c r="P28" s="267"/>
      <c r="Q28" s="268"/>
      <c r="R28" s="73"/>
      <c r="S28" s="73"/>
      <c r="T28" s="267"/>
      <c r="U28" s="268"/>
      <c r="V28" s="73"/>
      <c r="W28" s="74"/>
      <c r="X28" s="269">
        <v>15</v>
      </c>
      <c r="Y28" s="268">
        <v>15</v>
      </c>
      <c r="Z28" s="73">
        <v>0</v>
      </c>
      <c r="AA28" s="73">
        <v>45</v>
      </c>
      <c r="AB28" s="268"/>
      <c r="AC28" s="268"/>
      <c r="AD28" s="73"/>
      <c r="AE28" s="74"/>
      <c r="AF28" s="75"/>
      <c r="AG28" s="76"/>
      <c r="AH28" s="76">
        <v>3</v>
      </c>
      <c r="AI28" s="77"/>
      <c r="AJ28" s="253">
        <f t="shared" si="14"/>
        <v>1.2</v>
      </c>
      <c r="AK28" s="94">
        <f t="shared" si="15"/>
        <v>3</v>
      </c>
      <c r="AL28" s="73"/>
      <c r="AM28" s="74"/>
    </row>
    <row r="29" spans="1:39" s="27" customFormat="1" ht="36" customHeight="1" thickBot="1" x14ac:dyDescent="0.45">
      <c r="A29" s="273" t="s">
        <v>16</v>
      </c>
      <c r="B29" s="150" t="s">
        <v>88</v>
      </c>
      <c r="C29" s="68" t="s">
        <v>81</v>
      </c>
      <c r="D29" s="87">
        <f>SUM(E29,O29)</f>
        <v>50</v>
      </c>
      <c r="E29" s="69">
        <f>SUM(F29:G29,N29)</f>
        <v>30</v>
      </c>
      <c r="F29" s="70">
        <f t="shared" si="11"/>
        <v>15</v>
      </c>
      <c r="G29" s="86">
        <f t="shared" si="12"/>
        <v>15</v>
      </c>
      <c r="H29" s="84"/>
      <c r="I29" s="71"/>
      <c r="J29" s="93">
        <v>15</v>
      </c>
      <c r="K29" s="71"/>
      <c r="L29" s="88"/>
      <c r="M29" s="88"/>
      <c r="N29" s="89">
        <f t="shared" si="13"/>
        <v>0</v>
      </c>
      <c r="O29" s="72">
        <f t="shared" si="13"/>
        <v>20</v>
      </c>
      <c r="P29" s="267"/>
      <c r="Q29" s="268"/>
      <c r="R29" s="73"/>
      <c r="S29" s="198"/>
      <c r="T29" s="267"/>
      <c r="U29" s="268"/>
      <c r="V29" s="73"/>
      <c r="W29" s="74"/>
      <c r="X29" s="268">
        <v>15</v>
      </c>
      <c r="Y29" s="268">
        <v>15</v>
      </c>
      <c r="Z29" s="73"/>
      <c r="AA29" s="74">
        <v>20</v>
      </c>
      <c r="AB29" s="268"/>
      <c r="AC29" s="268"/>
      <c r="AD29" s="73"/>
      <c r="AE29" s="74"/>
      <c r="AF29" s="75"/>
      <c r="AG29" s="76"/>
      <c r="AH29" s="76">
        <v>2</v>
      </c>
      <c r="AI29" s="77"/>
      <c r="AJ29" s="253">
        <f t="shared" si="14"/>
        <v>1.2</v>
      </c>
      <c r="AK29" s="94">
        <f t="shared" si="15"/>
        <v>2</v>
      </c>
      <c r="AL29" s="73"/>
      <c r="AM29" s="74"/>
    </row>
    <row r="30" spans="1:39" s="39" customFormat="1" ht="53.7" thickBot="1" x14ac:dyDescent="0.45">
      <c r="A30" s="277" t="s">
        <v>39</v>
      </c>
      <c r="B30" s="121" t="s">
        <v>40</v>
      </c>
      <c r="C30" s="152"/>
      <c r="D30" s="153">
        <f>SUM(D31:D33)</f>
        <v>115</v>
      </c>
      <c r="E30" s="154">
        <f t="shared" ref="E30:AM30" si="16">SUM(E31:E33)</f>
        <v>90</v>
      </c>
      <c r="F30" s="154">
        <f t="shared" si="16"/>
        <v>30</v>
      </c>
      <c r="G30" s="155">
        <f t="shared" si="16"/>
        <v>60</v>
      </c>
      <c r="H30" s="156">
        <f t="shared" si="16"/>
        <v>60</v>
      </c>
      <c r="I30" s="154">
        <f t="shared" si="16"/>
        <v>0</v>
      </c>
      <c r="J30" s="154">
        <f t="shared" si="16"/>
        <v>0</v>
      </c>
      <c r="K30" s="154">
        <f t="shared" si="16"/>
        <v>0</v>
      </c>
      <c r="L30" s="154">
        <f t="shared" si="16"/>
        <v>0</v>
      </c>
      <c r="M30" s="157">
        <f t="shared" si="16"/>
        <v>0</v>
      </c>
      <c r="N30" s="158">
        <f t="shared" si="16"/>
        <v>0</v>
      </c>
      <c r="O30" s="159">
        <f t="shared" si="16"/>
        <v>25</v>
      </c>
      <c r="P30" s="285">
        <f t="shared" si="16"/>
        <v>30</v>
      </c>
      <c r="Q30" s="154">
        <f t="shared" si="16"/>
        <v>60</v>
      </c>
      <c r="R30" s="154">
        <f t="shared" si="16"/>
        <v>0</v>
      </c>
      <c r="S30" s="154">
        <f t="shared" si="16"/>
        <v>25</v>
      </c>
      <c r="T30" s="154">
        <f t="shared" si="16"/>
        <v>0</v>
      </c>
      <c r="U30" s="154">
        <f t="shared" si="16"/>
        <v>0</v>
      </c>
      <c r="V30" s="154">
        <f t="shared" si="16"/>
        <v>0</v>
      </c>
      <c r="W30" s="159">
        <f t="shared" si="16"/>
        <v>0</v>
      </c>
      <c r="X30" s="160">
        <f t="shared" si="16"/>
        <v>0</v>
      </c>
      <c r="Y30" s="154">
        <f t="shared" si="16"/>
        <v>0</v>
      </c>
      <c r="Z30" s="154">
        <f t="shared" si="16"/>
        <v>0</v>
      </c>
      <c r="AA30" s="154">
        <f t="shared" si="16"/>
        <v>0</v>
      </c>
      <c r="AB30" s="154">
        <f t="shared" si="16"/>
        <v>0</v>
      </c>
      <c r="AC30" s="154">
        <f t="shared" si="16"/>
        <v>0</v>
      </c>
      <c r="AD30" s="154">
        <f t="shared" si="16"/>
        <v>0</v>
      </c>
      <c r="AE30" s="159">
        <f t="shared" si="16"/>
        <v>0</v>
      </c>
      <c r="AF30" s="160">
        <f t="shared" si="16"/>
        <v>4</v>
      </c>
      <c r="AG30" s="154">
        <f t="shared" si="16"/>
        <v>0</v>
      </c>
      <c r="AH30" s="154">
        <f t="shared" si="16"/>
        <v>0</v>
      </c>
      <c r="AI30" s="157">
        <f t="shared" si="16"/>
        <v>0</v>
      </c>
      <c r="AJ30" s="259">
        <f t="shared" si="16"/>
        <v>3.6</v>
      </c>
      <c r="AK30" s="154">
        <f>SUM(AK31:AK33)</f>
        <v>4</v>
      </c>
      <c r="AL30" s="154">
        <f>SUM(AL31:AL33)</f>
        <v>1</v>
      </c>
      <c r="AM30" s="159">
        <f t="shared" si="16"/>
        <v>0</v>
      </c>
    </row>
    <row r="31" spans="1:39" s="27" customFormat="1" ht="36" customHeight="1" x14ac:dyDescent="0.4">
      <c r="A31" s="273" t="s">
        <v>9</v>
      </c>
      <c r="B31" s="113" t="s">
        <v>54</v>
      </c>
      <c r="C31" s="114" t="s">
        <v>79</v>
      </c>
      <c r="D31" s="85">
        <f>SUM(E31,O31)</f>
        <v>35</v>
      </c>
      <c r="E31" s="69">
        <f>SUM(F31:G31,N31)</f>
        <v>30</v>
      </c>
      <c r="F31" s="70">
        <f t="shared" ref="F31:G33" si="17">SUM(P31+T31+X31+AB31)</f>
        <v>15</v>
      </c>
      <c r="G31" s="86">
        <f t="shared" si="17"/>
        <v>15</v>
      </c>
      <c r="H31" s="84">
        <v>15</v>
      </c>
      <c r="I31" s="71"/>
      <c r="J31" s="71"/>
      <c r="K31" s="71"/>
      <c r="L31" s="88"/>
      <c r="M31" s="88"/>
      <c r="N31" s="89">
        <f t="shared" ref="N31:O33" si="18">SUM(R31+V31+Z31+AD31)</f>
        <v>0</v>
      </c>
      <c r="O31" s="72">
        <f t="shared" si="18"/>
        <v>5</v>
      </c>
      <c r="P31" s="275">
        <v>15</v>
      </c>
      <c r="Q31" s="275">
        <v>15</v>
      </c>
      <c r="R31" s="94"/>
      <c r="S31" s="95">
        <v>5</v>
      </c>
      <c r="T31" s="275"/>
      <c r="U31" s="275"/>
      <c r="V31" s="94"/>
      <c r="W31" s="95"/>
      <c r="X31" s="276"/>
      <c r="Y31" s="275"/>
      <c r="Z31" s="94"/>
      <c r="AA31" s="94"/>
      <c r="AB31" s="275"/>
      <c r="AC31" s="275"/>
      <c r="AD31" s="94"/>
      <c r="AE31" s="95"/>
      <c r="AF31" s="115">
        <v>1</v>
      </c>
      <c r="AG31" s="116"/>
      <c r="AH31" s="116"/>
      <c r="AI31" s="117"/>
      <c r="AJ31" s="253">
        <f>E31/25</f>
        <v>1.2</v>
      </c>
      <c r="AK31" s="94">
        <f>SUM(AF31:AI31)</f>
        <v>1</v>
      </c>
      <c r="AL31" s="94">
        <v>1</v>
      </c>
      <c r="AM31" s="95"/>
    </row>
    <row r="32" spans="1:39" s="27" customFormat="1" ht="34.5" customHeight="1" x14ac:dyDescent="0.4">
      <c r="A32" s="227" t="s">
        <v>8</v>
      </c>
      <c r="B32" s="67" t="s">
        <v>55</v>
      </c>
      <c r="C32" s="68" t="s">
        <v>79</v>
      </c>
      <c r="D32" s="85">
        <f>SUM(E32,O32)</f>
        <v>55</v>
      </c>
      <c r="E32" s="69">
        <f>SUM(F32:G32,N32)</f>
        <v>45</v>
      </c>
      <c r="F32" s="70">
        <f t="shared" si="17"/>
        <v>15</v>
      </c>
      <c r="G32" s="86">
        <f t="shared" si="17"/>
        <v>30</v>
      </c>
      <c r="H32" s="84">
        <v>30</v>
      </c>
      <c r="I32" s="71"/>
      <c r="J32" s="71"/>
      <c r="K32" s="71"/>
      <c r="L32" s="88"/>
      <c r="M32" s="88"/>
      <c r="N32" s="89">
        <f t="shared" si="18"/>
        <v>0</v>
      </c>
      <c r="O32" s="72">
        <f t="shared" si="18"/>
        <v>10</v>
      </c>
      <c r="P32" s="268">
        <v>15</v>
      </c>
      <c r="Q32" s="268">
        <v>30</v>
      </c>
      <c r="R32" s="73"/>
      <c r="S32" s="74">
        <v>10</v>
      </c>
      <c r="T32" s="268"/>
      <c r="U32" s="268"/>
      <c r="V32" s="73"/>
      <c r="W32" s="74"/>
      <c r="X32" s="269"/>
      <c r="Y32" s="268"/>
      <c r="Z32" s="73"/>
      <c r="AA32" s="73"/>
      <c r="AB32" s="268"/>
      <c r="AC32" s="268"/>
      <c r="AD32" s="73"/>
      <c r="AE32" s="74"/>
      <c r="AF32" s="98">
        <v>2</v>
      </c>
      <c r="AG32" s="76"/>
      <c r="AH32" s="76"/>
      <c r="AI32" s="77"/>
      <c r="AJ32" s="253">
        <f t="shared" ref="AJ32:AJ33" si="19">E32/25</f>
        <v>1.8</v>
      </c>
      <c r="AK32" s="94">
        <f t="shared" ref="AK32:AK33" si="20">SUM(AF32:AI32)</f>
        <v>2</v>
      </c>
      <c r="AL32" s="73"/>
      <c r="AM32" s="74"/>
    </row>
    <row r="33" spans="1:39" s="4" customFormat="1" ht="36" customHeight="1" thickBot="1" x14ac:dyDescent="0.45">
      <c r="A33" s="66" t="s">
        <v>7</v>
      </c>
      <c r="B33" s="67" t="s">
        <v>56</v>
      </c>
      <c r="C33" s="68" t="s">
        <v>85</v>
      </c>
      <c r="D33" s="85">
        <f>SUM(E33,O33)</f>
        <v>25</v>
      </c>
      <c r="E33" s="69">
        <f>SUM(F33:G33,N33)</f>
        <v>15</v>
      </c>
      <c r="F33" s="70">
        <f t="shared" si="17"/>
        <v>0</v>
      </c>
      <c r="G33" s="86">
        <f t="shared" si="17"/>
        <v>15</v>
      </c>
      <c r="H33" s="84">
        <v>15</v>
      </c>
      <c r="I33" s="71"/>
      <c r="J33" s="71"/>
      <c r="K33" s="71"/>
      <c r="L33" s="88"/>
      <c r="M33" s="88"/>
      <c r="N33" s="89">
        <f t="shared" si="18"/>
        <v>0</v>
      </c>
      <c r="O33" s="72">
        <f t="shared" si="18"/>
        <v>10</v>
      </c>
      <c r="P33" s="268"/>
      <c r="Q33" s="268">
        <v>15</v>
      </c>
      <c r="R33" s="73"/>
      <c r="S33" s="74">
        <v>10</v>
      </c>
      <c r="T33" s="268"/>
      <c r="U33" s="268"/>
      <c r="V33" s="73"/>
      <c r="W33" s="74"/>
      <c r="X33" s="269"/>
      <c r="Y33" s="268"/>
      <c r="Z33" s="73"/>
      <c r="AA33" s="73"/>
      <c r="AB33" s="268"/>
      <c r="AC33" s="268"/>
      <c r="AD33" s="73"/>
      <c r="AE33" s="74"/>
      <c r="AF33" s="75">
        <v>1</v>
      </c>
      <c r="AG33" s="76"/>
      <c r="AH33" s="76"/>
      <c r="AI33" s="77"/>
      <c r="AJ33" s="253">
        <f t="shared" si="19"/>
        <v>0.6</v>
      </c>
      <c r="AK33" s="94">
        <f t="shared" si="20"/>
        <v>1</v>
      </c>
      <c r="AL33" s="78"/>
      <c r="AM33" s="79"/>
    </row>
    <row r="34" spans="1:39" s="39" customFormat="1" ht="57" customHeight="1" thickBot="1" x14ac:dyDescent="0.45">
      <c r="A34" s="279" t="s">
        <v>41</v>
      </c>
      <c r="B34" s="131" t="s">
        <v>42</v>
      </c>
      <c r="C34" s="161"/>
      <c r="D34" s="162">
        <f>SUM(D35:D41)</f>
        <v>535</v>
      </c>
      <c r="E34" s="163">
        <f t="shared" ref="E34:AM34" si="21">SUM(E35:E41)</f>
        <v>285</v>
      </c>
      <c r="F34" s="163">
        <f t="shared" si="21"/>
        <v>120</v>
      </c>
      <c r="G34" s="164">
        <f t="shared" si="21"/>
        <v>165</v>
      </c>
      <c r="H34" s="165">
        <f t="shared" si="21"/>
        <v>45</v>
      </c>
      <c r="I34" s="163">
        <f t="shared" si="21"/>
        <v>75</v>
      </c>
      <c r="J34" s="163">
        <f t="shared" si="21"/>
        <v>30</v>
      </c>
      <c r="K34" s="163">
        <f t="shared" si="21"/>
        <v>15</v>
      </c>
      <c r="L34" s="163">
        <f t="shared" si="21"/>
        <v>0</v>
      </c>
      <c r="M34" s="166">
        <f t="shared" si="21"/>
        <v>0</v>
      </c>
      <c r="N34" s="167">
        <f t="shared" si="21"/>
        <v>0</v>
      </c>
      <c r="O34" s="168">
        <f t="shared" si="21"/>
        <v>250</v>
      </c>
      <c r="P34" s="286">
        <f t="shared" si="21"/>
        <v>30</v>
      </c>
      <c r="Q34" s="163">
        <f t="shared" si="21"/>
        <v>30</v>
      </c>
      <c r="R34" s="163">
        <f t="shared" si="21"/>
        <v>0</v>
      </c>
      <c r="S34" s="163">
        <f t="shared" si="21"/>
        <v>90</v>
      </c>
      <c r="T34" s="163">
        <f t="shared" si="21"/>
        <v>60</v>
      </c>
      <c r="U34" s="163">
        <f t="shared" si="21"/>
        <v>75</v>
      </c>
      <c r="V34" s="163">
        <f t="shared" si="21"/>
        <v>0</v>
      </c>
      <c r="W34" s="168">
        <f t="shared" si="21"/>
        <v>140</v>
      </c>
      <c r="X34" s="169">
        <f t="shared" si="21"/>
        <v>0</v>
      </c>
      <c r="Y34" s="163">
        <f t="shared" si="21"/>
        <v>0</v>
      </c>
      <c r="Z34" s="163">
        <f t="shared" si="21"/>
        <v>0</v>
      </c>
      <c r="AA34" s="163">
        <f t="shared" si="21"/>
        <v>0</v>
      </c>
      <c r="AB34" s="163">
        <f t="shared" si="21"/>
        <v>30</v>
      </c>
      <c r="AC34" s="163">
        <f t="shared" si="21"/>
        <v>60</v>
      </c>
      <c r="AD34" s="163">
        <f t="shared" si="21"/>
        <v>0</v>
      </c>
      <c r="AE34" s="168">
        <f t="shared" si="21"/>
        <v>20</v>
      </c>
      <c r="AF34" s="169">
        <f t="shared" si="21"/>
        <v>6</v>
      </c>
      <c r="AG34" s="163">
        <f t="shared" si="21"/>
        <v>11</v>
      </c>
      <c r="AH34" s="163">
        <f t="shared" si="21"/>
        <v>0</v>
      </c>
      <c r="AI34" s="166">
        <f t="shared" si="21"/>
        <v>4</v>
      </c>
      <c r="AJ34" s="260">
        <f t="shared" si="21"/>
        <v>11.4</v>
      </c>
      <c r="AK34" s="163">
        <f>SUM(AK35:AK41)</f>
        <v>21</v>
      </c>
      <c r="AL34" s="163">
        <f>SUM(AL35:AL41)</f>
        <v>0</v>
      </c>
      <c r="AM34" s="168">
        <f t="shared" si="21"/>
        <v>0</v>
      </c>
    </row>
    <row r="35" spans="1:39" s="27" customFormat="1" ht="36" customHeight="1" x14ac:dyDescent="0.4">
      <c r="A35" s="273" t="s">
        <v>9</v>
      </c>
      <c r="B35" s="113" t="s">
        <v>47</v>
      </c>
      <c r="C35" s="114" t="s">
        <v>82</v>
      </c>
      <c r="D35" s="87">
        <f t="shared" ref="D35:D41" si="22">SUM(E35,O35)</f>
        <v>55</v>
      </c>
      <c r="E35" s="69">
        <f t="shared" ref="E35:E41" si="23">SUM(F35:G35,N35)</f>
        <v>45</v>
      </c>
      <c r="F35" s="70">
        <f t="shared" ref="F35:G41" si="24">SUM(P35+T35+X35+AB35)</f>
        <v>15</v>
      </c>
      <c r="G35" s="86">
        <f t="shared" si="24"/>
        <v>30</v>
      </c>
      <c r="H35" s="84">
        <v>15</v>
      </c>
      <c r="I35" s="71">
        <v>15</v>
      </c>
      <c r="J35" s="71"/>
      <c r="K35" s="71"/>
      <c r="L35" s="88"/>
      <c r="M35" s="88"/>
      <c r="N35" s="89">
        <f t="shared" ref="N35:O41" si="25">SUM(R35+V35+Z35+AD35)</f>
        <v>0</v>
      </c>
      <c r="O35" s="72">
        <f t="shared" si="25"/>
        <v>10</v>
      </c>
      <c r="P35" s="274"/>
      <c r="Q35" s="275"/>
      <c r="R35" s="94"/>
      <c r="S35" s="94"/>
      <c r="T35" s="275"/>
      <c r="U35" s="275"/>
      <c r="V35" s="94"/>
      <c r="W35" s="95"/>
      <c r="X35" s="276"/>
      <c r="Y35" s="275"/>
      <c r="Z35" s="94"/>
      <c r="AA35" s="94"/>
      <c r="AB35" s="274">
        <v>15</v>
      </c>
      <c r="AC35" s="275">
        <v>30</v>
      </c>
      <c r="AD35" s="94"/>
      <c r="AE35" s="94">
        <v>10</v>
      </c>
      <c r="AF35" s="115"/>
      <c r="AG35" s="116"/>
      <c r="AH35" s="116"/>
      <c r="AI35" s="117">
        <v>2</v>
      </c>
      <c r="AJ35" s="253">
        <f>E35/25</f>
        <v>1.8</v>
      </c>
      <c r="AK35" s="94">
        <f>SUM(AF35:AI35)</f>
        <v>2</v>
      </c>
      <c r="AL35" s="94"/>
      <c r="AM35" s="95"/>
    </row>
    <row r="36" spans="1:39" s="27" customFormat="1" ht="36" customHeight="1" x14ac:dyDescent="0.4">
      <c r="A36" s="227" t="s">
        <v>8</v>
      </c>
      <c r="B36" s="67" t="s">
        <v>48</v>
      </c>
      <c r="C36" s="68" t="s">
        <v>85</v>
      </c>
      <c r="D36" s="87">
        <f t="shared" si="22"/>
        <v>150</v>
      </c>
      <c r="E36" s="69">
        <f t="shared" si="23"/>
        <v>60</v>
      </c>
      <c r="F36" s="70">
        <f t="shared" si="24"/>
        <v>30</v>
      </c>
      <c r="G36" s="86">
        <f t="shared" si="24"/>
        <v>30</v>
      </c>
      <c r="H36" s="84"/>
      <c r="I36" s="71"/>
      <c r="J36" s="93">
        <v>30</v>
      </c>
      <c r="K36" s="71"/>
      <c r="L36" s="88"/>
      <c r="M36" s="88"/>
      <c r="N36" s="89">
        <f t="shared" si="25"/>
        <v>0</v>
      </c>
      <c r="O36" s="72">
        <f t="shared" si="25"/>
        <v>90</v>
      </c>
      <c r="P36" s="267">
        <v>30</v>
      </c>
      <c r="Q36" s="271">
        <v>30</v>
      </c>
      <c r="R36" s="73"/>
      <c r="S36" s="78">
        <v>90</v>
      </c>
      <c r="T36" s="267"/>
      <c r="U36" s="271"/>
      <c r="V36" s="73"/>
      <c r="W36" s="78"/>
      <c r="X36" s="269"/>
      <c r="Y36" s="268"/>
      <c r="Z36" s="73"/>
      <c r="AA36" s="73"/>
      <c r="AB36" s="268"/>
      <c r="AC36" s="268"/>
      <c r="AD36" s="73"/>
      <c r="AE36" s="74"/>
      <c r="AF36" s="98">
        <v>6</v>
      </c>
      <c r="AG36" s="76"/>
      <c r="AH36" s="76"/>
      <c r="AI36" s="77"/>
      <c r="AJ36" s="253">
        <f t="shared" ref="AJ36:AJ41" si="26">E36/25</f>
        <v>2.4</v>
      </c>
      <c r="AK36" s="94">
        <f t="shared" ref="AK36:AK41" si="27">SUM(AF36:AI36)</f>
        <v>6</v>
      </c>
      <c r="AL36" s="73"/>
      <c r="AM36" s="74"/>
    </row>
    <row r="37" spans="1:39" s="4" customFormat="1" ht="36" customHeight="1" x14ac:dyDescent="0.4">
      <c r="A37" s="66" t="s">
        <v>7</v>
      </c>
      <c r="B37" s="67" t="s">
        <v>49</v>
      </c>
      <c r="C37" s="68" t="s">
        <v>82</v>
      </c>
      <c r="D37" s="87">
        <f t="shared" si="22"/>
        <v>55</v>
      </c>
      <c r="E37" s="69">
        <f t="shared" si="23"/>
        <v>45</v>
      </c>
      <c r="F37" s="70">
        <f t="shared" si="24"/>
        <v>15</v>
      </c>
      <c r="G37" s="86">
        <f t="shared" si="24"/>
        <v>30</v>
      </c>
      <c r="H37" s="84">
        <v>15</v>
      </c>
      <c r="I37" s="71">
        <v>15</v>
      </c>
      <c r="J37" s="71"/>
      <c r="K37" s="71"/>
      <c r="L37" s="88"/>
      <c r="M37" s="88"/>
      <c r="N37" s="89">
        <f t="shared" si="25"/>
        <v>0</v>
      </c>
      <c r="O37" s="72">
        <f t="shared" si="25"/>
        <v>10</v>
      </c>
      <c r="P37" s="267"/>
      <c r="Q37" s="268"/>
      <c r="R37" s="73"/>
      <c r="S37" s="73"/>
      <c r="T37" s="268"/>
      <c r="U37" s="268"/>
      <c r="V37" s="73"/>
      <c r="W37" s="74"/>
      <c r="X37" s="269"/>
      <c r="Y37" s="268"/>
      <c r="Z37" s="73"/>
      <c r="AA37" s="73"/>
      <c r="AB37" s="267">
        <v>15</v>
      </c>
      <c r="AC37" s="268">
        <v>30</v>
      </c>
      <c r="AD37" s="73"/>
      <c r="AE37" s="73">
        <v>10</v>
      </c>
      <c r="AF37" s="75"/>
      <c r="AG37" s="76"/>
      <c r="AH37" s="76"/>
      <c r="AI37" s="77">
        <v>2</v>
      </c>
      <c r="AJ37" s="253">
        <f t="shared" si="26"/>
        <v>1.8</v>
      </c>
      <c r="AK37" s="94">
        <f t="shared" si="27"/>
        <v>2</v>
      </c>
      <c r="AL37" s="73"/>
      <c r="AM37" s="74"/>
    </row>
    <row r="38" spans="1:39" s="27" customFormat="1" ht="36" customHeight="1" x14ac:dyDescent="0.4">
      <c r="A38" s="66" t="s">
        <v>6</v>
      </c>
      <c r="B38" s="67" t="s">
        <v>50</v>
      </c>
      <c r="C38" s="68" t="s">
        <v>80</v>
      </c>
      <c r="D38" s="85">
        <f t="shared" si="22"/>
        <v>75</v>
      </c>
      <c r="E38" s="69">
        <f t="shared" si="23"/>
        <v>30</v>
      </c>
      <c r="F38" s="70">
        <f t="shared" si="24"/>
        <v>15</v>
      </c>
      <c r="G38" s="86">
        <f t="shared" si="24"/>
        <v>15</v>
      </c>
      <c r="H38" s="84">
        <v>15</v>
      </c>
      <c r="I38" s="71"/>
      <c r="J38" s="71"/>
      <c r="K38" s="71"/>
      <c r="L38" s="88"/>
      <c r="M38" s="88"/>
      <c r="N38" s="89">
        <f t="shared" si="25"/>
        <v>0</v>
      </c>
      <c r="O38" s="72">
        <f t="shared" si="25"/>
        <v>45</v>
      </c>
      <c r="P38" s="267"/>
      <c r="Q38" s="268"/>
      <c r="R38" s="73"/>
      <c r="S38" s="73"/>
      <c r="T38" s="268">
        <v>15</v>
      </c>
      <c r="U38" s="268">
        <v>15</v>
      </c>
      <c r="V38" s="73">
        <v>0</v>
      </c>
      <c r="W38" s="74">
        <v>45</v>
      </c>
      <c r="X38" s="269"/>
      <c r="Y38" s="268"/>
      <c r="Z38" s="73"/>
      <c r="AA38" s="73"/>
      <c r="AB38" s="268"/>
      <c r="AC38" s="268"/>
      <c r="AD38" s="73"/>
      <c r="AE38" s="74"/>
      <c r="AF38" s="75"/>
      <c r="AG38" s="76">
        <v>3</v>
      </c>
      <c r="AH38" s="76"/>
      <c r="AI38" s="77"/>
      <c r="AJ38" s="253">
        <f t="shared" si="26"/>
        <v>1.2</v>
      </c>
      <c r="AK38" s="94">
        <f t="shared" si="27"/>
        <v>3</v>
      </c>
      <c r="AL38" s="73"/>
      <c r="AM38" s="74"/>
    </row>
    <row r="39" spans="1:39" s="27" customFormat="1" ht="36" customHeight="1" x14ac:dyDescent="0.4">
      <c r="A39" s="66" t="s">
        <v>5</v>
      </c>
      <c r="B39" s="150" t="s">
        <v>51</v>
      </c>
      <c r="C39" s="68" t="s">
        <v>80</v>
      </c>
      <c r="D39" s="87">
        <f t="shared" si="22"/>
        <v>75</v>
      </c>
      <c r="E39" s="69">
        <f t="shared" si="23"/>
        <v>30</v>
      </c>
      <c r="F39" s="70">
        <f t="shared" si="24"/>
        <v>15</v>
      </c>
      <c r="G39" s="86">
        <f t="shared" si="24"/>
        <v>15</v>
      </c>
      <c r="H39" s="84"/>
      <c r="I39" s="71">
        <v>15</v>
      </c>
      <c r="J39" s="71"/>
      <c r="K39" s="71"/>
      <c r="L39" s="88"/>
      <c r="M39" s="88"/>
      <c r="N39" s="89">
        <f t="shared" si="25"/>
        <v>0</v>
      </c>
      <c r="O39" s="72">
        <f t="shared" si="25"/>
        <v>45</v>
      </c>
      <c r="P39" s="267"/>
      <c r="Q39" s="268"/>
      <c r="R39" s="73"/>
      <c r="S39" s="73"/>
      <c r="T39" s="268">
        <v>15</v>
      </c>
      <c r="U39" s="268">
        <v>15</v>
      </c>
      <c r="V39" s="73">
        <v>0</v>
      </c>
      <c r="W39" s="74">
        <v>45</v>
      </c>
      <c r="X39" s="269"/>
      <c r="Y39" s="268"/>
      <c r="Z39" s="73"/>
      <c r="AA39" s="73"/>
      <c r="AB39" s="268"/>
      <c r="AC39" s="268"/>
      <c r="AD39" s="73"/>
      <c r="AE39" s="74"/>
      <c r="AF39" s="75"/>
      <c r="AG39" s="76">
        <v>3</v>
      </c>
      <c r="AH39" s="76"/>
      <c r="AI39" s="77"/>
      <c r="AJ39" s="253">
        <f t="shared" si="26"/>
        <v>1.2</v>
      </c>
      <c r="AK39" s="94">
        <f t="shared" si="27"/>
        <v>3</v>
      </c>
      <c r="AL39" s="73"/>
      <c r="AM39" s="74"/>
    </row>
    <row r="40" spans="1:39" s="27" customFormat="1" ht="36" customHeight="1" x14ac:dyDescent="0.4">
      <c r="A40" s="66" t="s">
        <v>4</v>
      </c>
      <c r="B40" s="150" t="s">
        <v>185</v>
      </c>
      <c r="C40" s="68" t="s">
        <v>80</v>
      </c>
      <c r="D40" s="87">
        <f t="shared" si="22"/>
        <v>75</v>
      </c>
      <c r="E40" s="69">
        <f t="shared" si="23"/>
        <v>30</v>
      </c>
      <c r="F40" s="70">
        <f t="shared" si="24"/>
        <v>15</v>
      </c>
      <c r="G40" s="86">
        <f t="shared" si="24"/>
        <v>15</v>
      </c>
      <c r="H40" s="84"/>
      <c r="I40" s="71"/>
      <c r="J40" s="71"/>
      <c r="K40" s="71">
        <v>15</v>
      </c>
      <c r="L40" s="88"/>
      <c r="M40" s="88"/>
      <c r="N40" s="89">
        <f t="shared" si="25"/>
        <v>0</v>
      </c>
      <c r="O40" s="72">
        <f t="shared" si="25"/>
        <v>45</v>
      </c>
      <c r="P40" s="267"/>
      <c r="Q40" s="268"/>
      <c r="R40" s="73"/>
      <c r="S40" s="73"/>
      <c r="T40" s="268">
        <v>15</v>
      </c>
      <c r="U40" s="268">
        <v>15</v>
      </c>
      <c r="V40" s="73">
        <v>0</v>
      </c>
      <c r="W40" s="74">
        <v>45</v>
      </c>
      <c r="X40" s="269"/>
      <c r="Y40" s="268"/>
      <c r="Z40" s="73"/>
      <c r="AA40" s="73"/>
      <c r="AB40" s="268"/>
      <c r="AC40" s="268"/>
      <c r="AD40" s="73"/>
      <c r="AE40" s="74"/>
      <c r="AF40" s="75"/>
      <c r="AG40" s="76">
        <v>3</v>
      </c>
      <c r="AH40" s="76"/>
      <c r="AI40" s="77"/>
      <c r="AJ40" s="253">
        <f t="shared" si="26"/>
        <v>1.2</v>
      </c>
      <c r="AK40" s="94">
        <f t="shared" si="27"/>
        <v>3</v>
      </c>
      <c r="AL40" s="73"/>
      <c r="AM40" s="74"/>
    </row>
    <row r="41" spans="1:39" s="40" customFormat="1" ht="36" customHeight="1" thickBot="1" x14ac:dyDescent="0.55000000000000004">
      <c r="A41" s="66" t="s">
        <v>13</v>
      </c>
      <c r="B41" s="67" t="s">
        <v>52</v>
      </c>
      <c r="C41" s="77" t="s">
        <v>84</v>
      </c>
      <c r="D41" s="87">
        <f t="shared" si="22"/>
        <v>50</v>
      </c>
      <c r="E41" s="69">
        <f t="shared" si="23"/>
        <v>45</v>
      </c>
      <c r="F41" s="70">
        <f t="shared" si="24"/>
        <v>15</v>
      </c>
      <c r="G41" s="86">
        <f t="shared" si="24"/>
        <v>30</v>
      </c>
      <c r="H41" s="84"/>
      <c r="I41" s="71">
        <v>30</v>
      </c>
      <c r="J41" s="71"/>
      <c r="K41" s="71"/>
      <c r="L41" s="88"/>
      <c r="M41" s="88"/>
      <c r="N41" s="89">
        <f t="shared" si="25"/>
        <v>0</v>
      </c>
      <c r="O41" s="72">
        <f t="shared" si="25"/>
        <v>5</v>
      </c>
      <c r="P41" s="283"/>
      <c r="Q41" s="284"/>
      <c r="R41" s="76"/>
      <c r="S41" s="76"/>
      <c r="T41" s="284">
        <v>15</v>
      </c>
      <c r="U41" s="284">
        <v>30</v>
      </c>
      <c r="V41" s="76"/>
      <c r="W41" s="151">
        <v>5</v>
      </c>
      <c r="X41" s="287"/>
      <c r="Y41" s="284"/>
      <c r="Z41" s="76"/>
      <c r="AA41" s="76"/>
      <c r="AB41" s="284"/>
      <c r="AC41" s="284"/>
      <c r="AD41" s="76"/>
      <c r="AE41" s="151"/>
      <c r="AF41" s="75"/>
      <c r="AG41" s="76">
        <v>2</v>
      </c>
      <c r="AH41" s="76"/>
      <c r="AI41" s="77"/>
      <c r="AJ41" s="253">
        <f t="shared" si="26"/>
        <v>1.8</v>
      </c>
      <c r="AK41" s="94">
        <f t="shared" si="27"/>
        <v>2</v>
      </c>
      <c r="AL41" s="99"/>
      <c r="AM41" s="170"/>
    </row>
    <row r="42" spans="1:39" s="38" customFormat="1" ht="44.25" customHeight="1" thickBot="1" x14ac:dyDescent="0.45">
      <c r="A42" s="228" t="s">
        <v>67</v>
      </c>
      <c r="B42" s="171" t="s">
        <v>195</v>
      </c>
      <c r="C42" s="103"/>
      <c r="D42" s="104">
        <f>SUM(D43:D49)</f>
        <v>400</v>
      </c>
      <c r="E42" s="172">
        <f t="shared" ref="E42:AM42" si="28">SUM(E43:E49)</f>
        <v>210</v>
      </c>
      <c r="F42" s="172">
        <f t="shared" si="28"/>
        <v>0</v>
      </c>
      <c r="G42" s="173">
        <f t="shared" si="28"/>
        <v>210</v>
      </c>
      <c r="H42" s="111">
        <f t="shared" si="28"/>
        <v>60</v>
      </c>
      <c r="I42" s="172">
        <f t="shared" si="28"/>
        <v>0</v>
      </c>
      <c r="J42" s="172">
        <f t="shared" si="28"/>
        <v>90</v>
      </c>
      <c r="K42" s="172">
        <f t="shared" si="28"/>
        <v>60</v>
      </c>
      <c r="L42" s="172">
        <f t="shared" si="28"/>
        <v>0</v>
      </c>
      <c r="M42" s="174">
        <f t="shared" si="28"/>
        <v>0</v>
      </c>
      <c r="N42" s="104">
        <f t="shared" si="28"/>
        <v>0</v>
      </c>
      <c r="O42" s="175">
        <f t="shared" si="28"/>
        <v>190</v>
      </c>
      <c r="P42" s="111">
        <f t="shared" si="28"/>
        <v>0</v>
      </c>
      <c r="Q42" s="172">
        <f t="shared" si="28"/>
        <v>0</v>
      </c>
      <c r="R42" s="172">
        <f t="shared" si="28"/>
        <v>0</v>
      </c>
      <c r="S42" s="172">
        <f t="shared" si="28"/>
        <v>0</v>
      </c>
      <c r="T42" s="172">
        <f t="shared" si="28"/>
        <v>0</v>
      </c>
      <c r="U42" s="172">
        <f t="shared" si="28"/>
        <v>0</v>
      </c>
      <c r="V42" s="172">
        <f t="shared" si="28"/>
        <v>0</v>
      </c>
      <c r="W42" s="175">
        <f t="shared" si="28"/>
        <v>0</v>
      </c>
      <c r="X42" s="288">
        <f t="shared" si="28"/>
        <v>0</v>
      </c>
      <c r="Y42" s="172">
        <f t="shared" si="28"/>
        <v>210</v>
      </c>
      <c r="Z42" s="172">
        <f t="shared" si="28"/>
        <v>0</v>
      </c>
      <c r="AA42" s="172">
        <f t="shared" si="28"/>
        <v>190</v>
      </c>
      <c r="AB42" s="172">
        <f t="shared" si="28"/>
        <v>0</v>
      </c>
      <c r="AC42" s="172">
        <f t="shared" si="28"/>
        <v>0</v>
      </c>
      <c r="AD42" s="172">
        <f t="shared" si="28"/>
        <v>0</v>
      </c>
      <c r="AE42" s="175">
        <f t="shared" si="28"/>
        <v>0</v>
      </c>
      <c r="AF42" s="112">
        <f t="shared" si="28"/>
        <v>0</v>
      </c>
      <c r="AG42" s="105">
        <f t="shared" si="28"/>
        <v>0</v>
      </c>
      <c r="AH42" s="105">
        <f t="shared" si="28"/>
        <v>16</v>
      </c>
      <c r="AI42" s="108">
        <f t="shared" si="28"/>
        <v>0</v>
      </c>
      <c r="AJ42" s="254">
        <f t="shared" si="28"/>
        <v>8.4</v>
      </c>
      <c r="AK42" s="105">
        <f>SUM(AK43:AK49)</f>
        <v>16</v>
      </c>
      <c r="AL42" s="105">
        <f>SUM(AL43:AL49)</f>
        <v>0</v>
      </c>
      <c r="AM42" s="110">
        <f t="shared" si="28"/>
        <v>16</v>
      </c>
    </row>
    <row r="43" spans="1:39" s="27" customFormat="1" ht="36" customHeight="1" x14ac:dyDescent="0.4">
      <c r="A43" s="229" t="s">
        <v>9</v>
      </c>
      <c r="B43" s="176" t="s">
        <v>69</v>
      </c>
      <c r="C43" s="177" t="s">
        <v>83</v>
      </c>
      <c r="D43" s="87">
        <f t="shared" ref="D43:D49" si="29">SUM(E43,O43)</f>
        <v>50</v>
      </c>
      <c r="E43" s="69">
        <f t="shared" ref="E43:E49" si="30">SUM(F43:G43,N43)</f>
        <v>30</v>
      </c>
      <c r="F43" s="70">
        <f t="shared" ref="F43:G49" si="31">SUM(P43+T43+X43+AB43)</f>
        <v>0</v>
      </c>
      <c r="G43" s="86">
        <f t="shared" si="31"/>
        <v>30</v>
      </c>
      <c r="H43" s="84"/>
      <c r="I43" s="71"/>
      <c r="J43" s="93">
        <v>30</v>
      </c>
      <c r="K43" s="71"/>
      <c r="L43" s="88"/>
      <c r="M43" s="88"/>
      <c r="N43" s="89">
        <f t="shared" ref="N43:O49" si="32">SUM(R43+V43+Z43+AD43)</f>
        <v>0</v>
      </c>
      <c r="O43" s="72">
        <f t="shared" si="32"/>
        <v>20</v>
      </c>
      <c r="P43" s="289"/>
      <c r="Q43" s="290"/>
      <c r="R43" s="178"/>
      <c r="S43" s="178"/>
      <c r="T43" s="290"/>
      <c r="U43" s="290"/>
      <c r="V43" s="178"/>
      <c r="W43" s="179"/>
      <c r="X43" s="291"/>
      <c r="Y43" s="290">
        <v>30</v>
      </c>
      <c r="Z43" s="178">
        <v>0</v>
      </c>
      <c r="AA43" s="178">
        <v>20</v>
      </c>
      <c r="AB43" s="290"/>
      <c r="AC43" s="290"/>
      <c r="AD43" s="178"/>
      <c r="AE43" s="179"/>
      <c r="AF43" s="180"/>
      <c r="AG43" s="181"/>
      <c r="AH43" s="181">
        <v>2</v>
      </c>
      <c r="AI43" s="182"/>
      <c r="AJ43" s="253">
        <f>E43/25</f>
        <v>1.2</v>
      </c>
      <c r="AK43" s="94">
        <f t="shared" ref="AK43:AK49" si="33">SUM(AF43:AI43)</f>
        <v>2</v>
      </c>
      <c r="AL43" s="94"/>
      <c r="AM43" s="183">
        <f>D43/25</f>
        <v>2</v>
      </c>
    </row>
    <row r="44" spans="1:39" s="27" customFormat="1" ht="36" customHeight="1" x14ac:dyDescent="0.4">
      <c r="A44" s="66" t="s">
        <v>8</v>
      </c>
      <c r="B44" s="184" t="s">
        <v>70</v>
      </c>
      <c r="C44" s="185" t="s">
        <v>81</v>
      </c>
      <c r="D44" s="87">
        <f t="shared" si="29"/>
        <v>75</v>
      </c>
      <c r="E44" s="69">
        <f t="shared" si="30"/>
        <v>30</v>
      </c>
      <c r="F44" s="70">
        <f t="shared" si="31"/>
        <v>0</v>
      </c>
      <c r="G44" s="86">
        <f t="shared" si="31"/>
        <v>30</v>
      </c>
      <c r="H44" s="84">
        <v>30</v>
      </c>
      <c r="I44" s="71"/>
      <c r="J44" s="71"/>
      <c r="K44" s="71"/>
      <c r="L44" s="88"/>
      <c r="M44" s="88"/>
      <c r="N44" s="89">
        <f t="shared" si="32"/>
        <v>0</v>
      </c>
      <c r="O44" s="72">
        <f t="shared" si="32"/>
        <v>45</v>
      </c>
      <c r="P44" s="267"/>
      <c r="Q44" s="268"/>
      <c r="R44" s="94"/>
      <c r="S44" s="94"/>
      <c r="T44" s="268"/>
      <c r="U44" s="268"/>
      <c r="V44" s="73"/>
      <c r="W44" s="74"/>
      <c r="X44" s="269"/>
      <c r="Y44" s="268">
        <v>30</v>
      </c>
      <c r="Z44" s="73">
        <v>0</v>
      </c>
      <c r="AA44" s="73">
        <v>45</v>
      </c>
      <c r="AB44" s="268"/>
      <c r="AC44" s="268"/>
      <c r="AD44" s="73"/>
      <c r="AE44" s="74"/>
      <c r="AF44" s="75"/>
      <c r="AG44" s="76"/>
      <c r="AH44" s="76">
        <v>3</v>
      </c>
      <c r="AI44" s="77"/>
      <c r="AJ44" s="253">
        <f t="shared" ref="AJ44:AJ49" si="34">E44/25</f>
        <v>1.2</v>
      </c>
      <c r="AK44" s="94">
        <f t="shared" si="33"/>
        <v>3</v>
      </c>
      <c r="AL44" s="73"/>
      <c r="AM44" s="186">
        <f t="shared" ref="AM44:AM49" si="35">D44/25</f>
        <v>3</v>
      </c>
    </row>
    <row r="45" spans="1:39" s="27" customFormat="1" ht="36" customHeight="1" x14ac:dyDescent="0.4">
      <c r="A45" s="66" t="s">
        <v>7</v>
      </c>
      <c r="B45" s="184" t="s">
        <v>71</v>
      </c>
      <c r="C45" s="185" t="s">
        <v>81</v>
      </c>
      <c r="D45" s="87">
        <f t="shared" si="29"/>
        <v>75</v>
      </c>
      <c r="E45" s="69">
        <f t="shared" si="30"/>
        <v>30</v>
      </c>
      <c r="F45" s="70">
        <f t="shared" si="31"/>
        <v>0</v>
      </c>
      <c r="G45" s="86">
        <f t="shared" si="31"/>
        <v>30</v>
      </c>
      <c r="H45" s="84">
        <v>30</v>
      </c>
      <c r="I45" s="71"/>
      <c r="J45" s="71"/>
      <c r="K45" s="71"/>
      <c r="L45" s="88"/>
      <c r="M45" s="88"/>
      <c r="N45" s="89">
        <f t="shared" si="32"/>
        <v>0</v>
      </c>
      <c r="O45" s="72">
        <f t="shared" si="32"/>
        <v>45</v>
      </c>
      <c r="P45" s="267"/>
      <c r="Q45" s="268"/>
      <c r="R45" s="94"/>
      <c r="S45" s="94"/>
      <c r="T45" s="268"/>
      <c r="U45" s="268"/>
      <c r="V45" s="73"/>
      <c r="W45" s="74"/>
      <c r="X45" s="269"/>
      <c r="Y45" s="268">
        <v>30</v>
      </c>
      <c r="Z45" s="73">
        <v>0</v>
      </c>
      <c r="AA45" s="73">
        <v>45</v>
      </c>
      <c r="AB45" s="268"/>
      <c r="AC45" s="268"/>
      <c r="AD45" s="73"/>
      <c r="AE45" s="73"/>
      <c r="AF45" s="75"/>
      <c r="AG45" s="76"/>
      <c r="AH45" s="77">
        <v>3</v>
      </c>
      <c r="AI45" s="77"/>
      <c r="AJ45" s="253">
        <f t="shared" si="34"/>
        <v>1.2</v>
      </c>
      <c r="AK45" s="94">
        <f t="shared" si="33"/>
        <v>3</v>
      </c>
      <c r="AL45" s="73"/>
      <c r="AM45" s="186">
        <f t="shared" si="35"/>
        <v>3</v>
      </c>
    </row>
    <row r="46" spans="1:39" s="27" customFormat="1" ht="36" customHeight="1" x14ac:dyDescent="0.4">
      <c r="A46" s="66" t="s">
        <v>6</v>
      </c>
      <c r="B46" s="187" t="s">
        <v>72</v>
      </c>
      <c r="C46" s="185" t="s">
        <v>83</v>
      </c>
      <c r="D46" s="87">
        <f t="shared" si="29"/>
        <v>50</v>
      </c>
      <c r="E46" s="69">
        <f t="shared" si="30"/>
        <v>30</v>
      </c>
      <c r="F46" s="70">
        <f t="shared" si="31"/>
        <v>0</v>
      </c>
      <c r="G46" s="86">
        <f t="shared" si="31"/>
        <v>30</v>
      </c>
      <c r="H46" s="84"/>
      <c r="I46" s="71"/>
      <c r="J46" s="71"/>
      <c r="K46" s="71">
        <v>30</v>
      </c>
      <c r="L46" s="88"/>
      <c r="M46" s="88"/>
      <c r="N46" s="89">
        <f t="shared" si="32"/>
        <v>0</v>
      </c>
      <c r="O46" s="72">
        <f t="shared" si="32"/>
        <v>20</v>
      </c>
      <c r="P46" s="267"/>
      <c r="Q46" s="268"/>
      <c r="R46" s="94"/>
      <c r="S46" s="94"/>
      <c r="T46" s="268"/>
      <c r="U46" s="268"/>
      <c r="V46" s="73"/>
      <c r="W46" s="74"/>
      <c r="X46" s="269"/>
      <c r="Y46" s="268">
        <v>30</v>
      </c>
      <c r="Z46" s="73"/>
      <c r="AA46" s="73">
        <v>20</v>
      </c>
      <c r="AB46" s="268"/>
      <c r="AC46" s="268"/>
      <c r="AD46" s="73"/>
      <c r="AE46" s="73"/>
      <c r="AF46" s="75"/>
      <c r="AG46" s="76"/>
      <c r="AH46" s="77">
        <v>2</v>
      </c>
      <c r="AI46" s="77"/>
      <c r="AJ46" s="253">
        <f t="shared" si="34"/>
        <v>1.2</v>
      </c>
      <c r="AK46" s="94">
        <f t="shared" si="33"/>
        <v>2</v>
      </c>
      <c r="AL46" s="73"/>
      <c r="AM46" s="186">
        <f t="shared" si="35"/>
        <v>2</v>
      </c>
    </row>
    <row r="47" spans="1:39" s="27" customFormat="1" ht="36" customHeight="1" x14ac:dyDescent="0.4">
      <c r="A47" s="66" t="s">
        <v>5</v>
      </c>
      <c r="B47" s="184" t="s">
        <v>73</v>
      </c>
      <c r="C47" s="185" t="s">
        <v>83</v>
      </c>
      <c r="D47" s="87">
        <f t="shared" si="29"/>
        <v>50</v>
      </c>
      <c r="E47" s="69">
        <f t="shared" si="30"/>
        <v>30</v>
      </c>
      <c r="F47" s="70">
        <f t="shared" si="31"/>
        <v>0</v>
      </c>
      <c r="G47" s="86">
        <f t="shared" si="31"/>
        <v>30</v>
      </c>
      <c r="H47" s="84"/>
      <c r="I47" s="71"/>
      <c r="J47" s="71"/>
      <c r="K47" s="71">
        <v>30</v>
      </c>
      <c r="L47" s="88"/>
      <c r="M47" s="88"/>
      <c r="N47" s="89">
        <f t="shared" si="32"/>
        <v>0</v>
      </c>
      <c r="O47" s="72">
        <f t="shared" si="32"/>
        <v>20</v>
      </c>
      <c r="P47" s="267"/>
      <c r="Q47" s="268"/>
      <c r="R47" s="94"/>
      <c r="S47" s="94"/>
      <c r="T47" s="268"/>
      <c r="U47" s="268"/>
      <c r="V47" s="73"/>
      <c r="W47" s="74"/>
      <c r="X47" s="269"/>
      <c r="Y47" s="268">
        <v>30</v>
      </c>
      <c r="Z47" s="73"/>
      <c r="AA47" s="73">
        <v>20</v>
      </c>
      <c r="AB47" s="268"/>
      <c r="AC47" s="268"/>
      <c r="AD47" s="73"/>
      <c r="AE47" s="73"/>
      <c r="AF47" s="75"/>
      <c r="AG47" s="76"/>
      <c r="AH47" s="77">
        <v>2</v>
      </c>
      <c r="AI47" s="77"/>
      <c r="AJ47" s="253">
        <f t="shared" si="34"/>
        <v>1.2</v>
      </c>
      <c r="AK47" s="94">
        <f t="shared" si="33"/>
        <v>2</v>
      </c>
      <c r="AL47" s="73"/>
      <c r="AM47" s="186">
        <f t="shared" si="35"/>
        <v>2</v>
      </c>
    </row>
    <row r="48" spans="1:39" s="27" customFormat="1" ht="36" customHeight="1" x14ac:dyDescent="0.4">
      <c r="A48" s="66" t="s">
        <v>4</v>
      </c>
      <c r="B48" s="187" t="s">
        <v>74</v>
      </c>
      <c r="C48" s="185" t="s">
        <v>83</v>
      </c>
      <c r="D48" s="87">
        <f t="shared" si="29"/>
        <v>50</v>
      </c>
      <c r="E48" s="69">
        <f t="shared" si="30"/>
        <v>30</v>
      </c>
      <c r="F48" s="70">
        <f t="shared" si="31"/>
        <v>0</v>
      </c>
      <c r="G48" s="86">
        <f t="shared" si="31"/>
        <v>30</v>
      </c>
      <c r="H48" s="84"/>
      <c r="I48" s="71"/>
      <c r="J48" s="93">
        <v>30</v>
      </c>
      <c r="K48" s="71"/>
      <c r="L48" s="88"/>
      <c r="M48" s="88"/>
      <c r="N48" s="89">
        <f t="shared" si="32"/>
        <v>0</v>
      </c>
      <c r="O48" s="72">
        <f t="shared" si="32"/>
        <v>20</v>
      </c>
      <c r="P48" s="267"/>
      <c r="Q48" s="268"/>
      <c r="R48" s="94"/>
      <c r="S48" s="94"/>
      <c r="T48" s="268"/>
      <c r="U48" s="268"/>
      <c r="V48" s="73"/>
      <c r="W48" s="74"/>
      <c r="X48" s="269"/>
      <c r="Y48" s="268">
        <v>30</v>
      </c>
      <c r="Z48" s="73"/>
      <c r="AA48" s="73">
        <v>20</v>
      </c>
      <c r="AB48" s="267"/>
      <c r="AC48" s="268"/>
      <c r="AD48" s="73"/>
      <c r="AE48" s="74"/>
      <c r="AF48" s="75"/>
      <c r="AG48" s="76"/>
      <c r="AH48" s="77">
        <v>2</v>
      </c>
      <c r="AI48" s="77"/>
      <c r="AJ48" s="253">
        <f t="shared" si="34"/>
        <v>1.2</v>
      </c>
      <c r="AK48" s="94">
        <f t="shared" si="33"/>
        <v>2</v>
      </c>
      <c r="AL48" s="73"/>
      <c r="AM48" s="186">
        <f t="shared" si="35"/>
        <v>2</v>
      </c>
    </row>
    <row r="49" spans="1:39" s="27" customFormat="1" ht="36" customHeight="1" thickBot="1" x14ac:dyDescent="0.45">
      <c r="A49" s="230" t="s">
        <v>13</v>
      </c>
      <c r="B49" s="188" t="s">
        <v>75</v>
      </c>
      <c r="C49" s="189" t="s">
        <v>83</v>
      </c>
      <c r="D49" s="190">
        <f t="shared" si="29"/>
        <v>50</v>
      </c>
      <c r="E49" s="191">
        <f t="shared" si="30"/>
        <v>30</v>
      </c>
      <c r="F49" s="118">
        <f t="shared" si="31"/>
        <v>0</v>
      </c>
      <c r="G49" s="192">
        <f t="shared" si="31"/>
        <v>30</v>
      </c>
      <c r="H49" s="193"/>
      <c r="I49" s="194"/>
      <c r="J49" s="195">
        <v>30</v>
      </c>
      <c r="K49" s="194"/>
      <c r="L49" s="196"/>
      <c r="M49" s="196"/>
      <c r="N49" s="197">
        <f t="shared" si="32"/>
        <v>0</v>
      </c>
      <c r="O49" s="72">
        <f t="shared" si="32"/>
        <v>20</v>
      </c>
      <c r="P49" s="292"/>
      <c r="Q49" s="293"/>
      <c r="R49" s="199"/>
      <c r="S49" s="199"/>
      <c r="T49" s="293"/>
      <c r="U49" s="293"/>
      <c r="V49" s="198"/>
      <c r="W49" s="200"/>
      <c r="X49" s="294"/>
      <c r="Y49" s="293">
        <v>30</v>
      </c>
      <c r="Z49" s="198"/>
      <c r="AA49" s="198">
        <v>20</v>
      </c>
      <c r="AB49" s="292"/>
      <c r="AC49" s="293"/>
      <c r="AD49" s="198"/>
      <c r="AE49" s="200"/>
      <c r="AF49" s="201"/>
      <c r="AG49" s="202"/>
      <c r="AH49" s="203">
        <v>2</v>
      </c>
      <c r="AI49" s="203"/>
      <c r="AJ49" s="253">
        <f t="shared" si="34"/>
        <v>1.2</v>
      </c>
      <c r="AK49" s="94">
        <f t="shared" si="33"/>
        <v>2</v>
      </c>
      <c r="AL49" s="78"/>
      <c r="AM49" s="204">
        <f t="shared" si="35"/>
        <v>2</v>
      </c>
    </row>
    <row r="50" spans="1:39" s="38" customFormat="1" ht="44.7" thickBot="1" x14ac:dyDescent="0.45">
      <c r="A50" s="228" t="s">
        <v>68</v>
      </c>
      <c r="B50" s="171" t="s">
        <v>196</v>
      </c>
      <c r="C50" s="103"/>
      <c r="D50" s="104">
        <f>SUM(D51:D57)</f>
        <v>400</v>
      </c>
      <c r="E50" s="172">
        <f t="shared" ref="E50:AM50" si="36">SUM(E51:E57)</f>
        <v>210</v>
      </c>
      <c r="F50" s="172">
        <f t="shared" si="36"/>
        <v>0</v>
      </c>
      <c r="G50" s="173">
        <f t="shared" si="36"/>
        <v>210</v>
      </c>
      <c r="H50" s="111">
        <f t="shared" si="36"/>
        <v>120</v>
      </c>
      <c r="I50" s="172">
        <f t="shared" si="36"/>
        <v>60</v>
      </c>
      <c r="J50" s="172">
        <f t="shared" si="36"/>
        <v>0</v>
      </c>
      <c r="K50" s="172">
        <f t="shared" si="36"/>
        <v>30</v>
      </c>
      <c r="L50" s="172">
        <f t="shared" si="36"/>
        <v>0</v>
      </c>
      <c r="M50" s="174">
        <f t="shared" si="36"/>
        <v>0</v>
      </c>
      <c r="N50" s="104">
        <f t="shared" si="36"/>
        <v>0</v>
      </c>
      <c r="O50" s="175">
        <f t="shared" si="36"/>
        <v>190</v>
      </c>
      <c r="P50" s="111">
        <f t="shared" si="36"/>
        <v>0</v>
      </c>
      <c r="Q50" s="172">
        <f t="shared" si="36"/>
        <v>0</v>
      </c>
      <c r="R50" s="172">
        <f t="shared" si="36"/>
        <v>0</v>
      </c>
      <c r="S50" s="172">
        <f t="shared" si="36"/>
        <v>0</v>
      </c>
      <c r="T50" s="172">
        <f t="shared" si="36"/>
        <v>0</v>
      </c>
      <c r="U50" s="172">
        <f t="shared" si="36"/>
        <v>0</v>
      </c>
      <c r="V50" s="172">
        <f t="shared" si="36"/>
        <v>0</v>
      </c>
      <c r="W50" s="175">
        <f t="shared" si="36"/>
        <v>0</v>
      </c>
      <c r="X50" s="288">
        <f t="shared" si="36"/>
        <v>0</v>
      </c>
      <c r="Y50" s="172">
        <f t="shared" si="36"/>
        <v>210</v>
      </c>
      <c r="Z50" s="172">
        <f t="shared" si="36"/>
        <v>0</v>
      </c>
      <c r="AA50" s="172">
        <f>SUM(AA51:AA57)</f>
        <v>190</v>
      </c>
      <c r="AB50" s="172">
        <f t="shared" si="36"/>
        <v>0</v>
      </c>
      <c r="AC50" s="172">
        <f t="shared" si="36"/>
        <v>0</v>
      </c>
      <c r="AD50" s="172">
        <f t="shared" si="36"/>
        <v>0</v>
      </c>
      <c r="AE50" s="175">
        <f t="shared" si="36"/>
        <v>0</v>
      </c>
      <c r="AF50" s="112">
        <f t="shared" si="36"/>
        <v>0</v>
      </c>
      <c r="AG50" s="105">
        <f t="shared" si="36"/>
        <v>0</v>
      </c>
      <c r="AH50" s="105">
        <f t="shared" si="36"/>
        <v>16</v>
      </c>
      <c r="AI50" s="108">
        <f t="shared" si="36"/>
        <v>0</v>
      </c>
      <c r="AJ50" s="254">
        <f t="shared" si="36"/>
        <v>8.4</v>
      </c>
      <c r="AK50" s="105">
        <f>SUM(AK51:AK57)</f>
        <v>16</v>
      </c>
      <c r="AL50" s="105">
        <f>SUM(AL51:AL57)</f>
        <v>0</v>
      </c>
      <c r="AM50" s="110">
        <f t="shared" si="36"/>
        <v>16</v>
      </c>
    </row>
    <row r="51" spans="1:39" s="27" customFormat="1" ht="36" customHeight="1" x14ac:dyDescent="0.4">
      <c r="A51" s="229" t="s">
        <v>9</v>
      </c>
      <c r="B51" s="231" t="s">
        <v>182</v>
      </c>
      <c r="C51" s="185" t="s">
        <v>81</v>
      </c>
      <c r="D51" s="87">
        <f t="shared" ref="D51:D57" si="37">SUM(E51,O51)</f>
        <v>75</v>
      </c>
      <c r="E51" s="69">
        <f t="shared" ref="E51:E57" si="38">SUM(F51:G51,N51)</f>
        <v>30</v>
      </c>
      <c r="F51" s="70">
        <f t="shared" ref="F51:G57" si="39">SUM(P51+T51+X51+AB51)</f>
        <v>0</v>
      </c>
      <c r="G51" s="86">
        <f t="shared" si="39"/>
        <v>30</v>
      </c>
      <c r="H51" s="84">
        <v>30</v>
      </c>
      <c r="I51" s="71"/>
      <c r="J51" s="71"/>
      <c r="K51" s="71"/>
      <c r="L51" s="88"/>
      <c r="M51" s="88"/>
      <c r="N51" s="89">
        <f t="shared" ref="N51:O57" si="40">SUM(R51+V51+Z51+AD51)</f>
        <v>0</v>
      </c>
      <c r="O51" s="72">
        <f t="shared" si="40"/>
        <v>45</v>
      </c>
      <c r="P51" s="289"/>
      <c r="Q51" s="290"/>
      <c r="R51" s="178"/>
      <c r="S51" s="178"/>
      <c r="T51" s="290"/>
      <c r="U51" s="290"/>
      <c r="V51" s="178"/>
      <c r="W51" s="179"/>
      <c r="X51" s="291"/>
      <c r="Y51" s="290">
        <v>30</v>
      </c>
      <c r="Z51" s="178">
        <v>0</v>
      </c>
      <c r="AA51" s="178">
        <v>45</v>
      </c>
      <c r="AB51" s="290"/>
      <c r="AC51" s="290"/>
      <c r="AD51" s="178"/>
      <c r="AE51" s="179"/>
      <c r="AF51" s="180"/>
      <c r="AG51" s="181"/>
      <c r="AH51" s="181">
        <v>3</v>
      </c>
      <c r="AI51" s="182"/>
      <c r="AJ51" s="253">
        <f>E51/25</f>
        <v>1.2</v>
      </c>
      <c r="AK51" s="94">
        <f t="shared" ref="AK51:AK57" si="41">SUM(AF51:AI51)</f>
        <v>3</v>
      </c>
      <c r="AL51" s="94"/>
      <c r="AM51" s="183">
        <f>D51/25</f>
        <v>3</v>
      </c>
    </row>
    <row r="52" spans="1:39" s="27" customFormat="1" ht="36" customHeight="1" x14ac:dyDescent="0.4">
      <c r="A52" s="66" t="s">
        <v>8</v>
      </c>
      <c r="B52" s="184" t="s">
        <v>183</v>
      </c>
      <c r="C52" s="185" t="s">
        <v>83</v>
      </c>
      <c r="D52" s="87">
        <f t="shared" si="37"/>
        <v>50</v>
      </c>
      <c r="E52" s="69">
        <f t="shared" si="38"/>
        <v>30</v>
      </c>
      <c r="F52" s="70">
        <f t="shared" si="39"/>
        <v>0</v>
      </c>
      <c r="G52" s="86">
        <f t="shared" si="39"/>
        <v>30</v>
      </c>
      <c r="H52" s="84"/>
      <c r="I52" s="71"/>
      <c r="J52" s="71"/>
      <c r="K52" s="71">
        <v>30</v>
      </c>
      <c r="L52" s="88"/>
      <c r="M52" s="88"/>
      <c r="N52" s="89">
        <f t="shared" si="40"/>
        <v>0</v>
      </c>
      <c r="O52" s="72">
        <f t="shared" si="40"/>
        <v>20</v>
      </c>
      <c r="P52" s="267"/>
      <c r="Q52" s="268"/>
      <c r="R52" s="94"/>
      <c r="S52" s="94"/>
      <c r="T52" s="268"/>
      <c r="U52" s="268"/>
      <c r="V52" s="73"/>
      <c r="W52" s="74"/>
      <c r="X52" s="269"/>
      <c r="Y52" s="268">
        <v>30</v>
      </c>
      <c r="Z52" s="73">
        <v>0</v>
      </c>
      <c r="AA52" s="73">
        <v>20</v>
      </c>
      <c r="AB52" s="268"/>
      <c r="AC52" s="268"/>
      <c r="AD52" s="73"/>
      <c r="AE52" s="74"/>
      <c r="AF52" s="75"/>
      <c r="AG52" s="76"/>
      <c r="AH52" s="76">
        <v>2</v>
      </c>
      <c r="AI52" s="77"/>
      <c r="AJ52" s="253">
        <f t="shared" ref="AJ52:AJ57" si="42">E52/25</f>
        <v>1.2</v>
      </c>
      <c r="AK52" s="94">
        <f t="shared" si="41"/>
        <v>2</v>
      </c>
      <c r="AL52" s="73"/>
      <c r="AM52" s="186">
        <f t="shared" ref="AM52:AM57" si="43">D52/25</f>
        <v>2</v>
      </c>
    </row>
    <row r="53" spans="1:39" s="27" customFormat="1" ht="36" customHeight="1" x14ac:dyDescent="0.4">
      <c r="A53" s="66" t="s">
        <v>7</v>
      </c>
      <c r="B53" s="184" t="s">
        <v>179</v>
      </c>
      <c r="C53" s="185" t="s">
        <v>81</v>
      </c>
      <c r="D53" s="87">
        <f t="shared" si="37"/>
        <v>75</v>
      </c>
      <c r="E53" s="69">
        <f t="shared" si="38"/>
        <v>30</v>
      </c>
      <c r="F53" s="70">
        <f t="shared" si="39"/>
        <v>0</v>
      </c>
      <c r="G53" s="86">
        <f t="shared" si="39"/>
        <v>30</v>
      </c>
      <c r="H53" s="84">
        <v>30</v>
      </c>
      <c r="I53" s="71"/>
      <c r="J53" s="93"/>
      <c r="K53" s="71"/>
      <c r="L53" s="88"/>
      <c r="M53" s="88"/>
      <c r="N53" s="89">
        <f t="shared" si="40"/>
        <v>0</v>
      </c>
      <c r="O53" s="72">
        <f t="shared" si="40"/>
        <v>45</v>
      </c>
      <c r="P53" s="267"/>
      <c r="Q53" s="268"/>
      <c r="R53" s="94"/>
      <c r="S53" s="94"/>
      <c r="T53" s="268"/>
      <c r="U53" s="268"/>
      <c r="V53" s="73"/>
      <c r="W53" s="74"/>
      <c r="X53" s="269"/>
      <c r="Y53" s="268">
        <v>30</v>
      </c>
      <c r="Z53" s="73">
        <v>0</v>
      </c>
      <c r="AA53" s="73">
        <v>45</v>
      </c>
      <c r="AB53" s="268"/>
      <c r="AC53" s="268"/>
      <c r="AD53" s="73"/>
      <c r="AE53" s="73"/>
      <c r="AF53" s="75"/>
      <c r="AG53" s="76"/>
      <c r="AH53" s="77">
        <v>3</v>
      </c>
      <c r="AI53" s="77"/>
      <c r="AJ53" s="253">
        <f t="shared" si="42"/>
        <v>1.2</v>
      </c>
      <c r="AK53" s="94">
        <f t="shared" si="41"/>
        <v>3</v>
      </c>
      <c r="AL53" s="73"/>
      <c r="AM53" s="186">
        <f>D53/25</f>
        <v>3</v>
      </c>
    </row>
    <row r="54" spans="1:39" s="27" customFormat="1" ht="36" customHeight="1" x14ac:dyDescent="0.4">
      <c r="A54" s="66" t="s">
        <v>6</v>
      </c>
      <c r="B54" s="187" t="s">
        <v>184</v>
      </c>
      <c r="C54" s="185" t="s">
        <v>83</v>
      </c>
      <c r="D54" s="87">
        <f t="shared" si="37"/>
        <v>50</v>
      </c>
      <c r="E54" s="69">
        <f t="shared" si="38"/>
        <v>30</v>
      </c>
      <c r="F54" s="70">
        <f t="shared" si="39"/>
        <v>0</v>
      </c>
      <c r="G54" s="86">
        <f t="shared" si="39"/>
        <v>30</v>
      </c>
      <c r="H54" s="84"/>
      <c r="I54" s="71">
        <v>30</v>
      </c>
      <c r="J54" s="93"/>
      <c r="K54" s="71"/>
      <c r="L54" s="88"/>
      <c r="M54" s="88"/>
      <c r="N54" s="89">
        <f t="shared" si="40"/>
        <v>0</v>
      </c>
      <c r="O54" s="72">
        <f t="shared" si="40"/>
        <v>20</v>
      </c>
      <c r="P54" s="267"/>
      <c r="Q54" s="268"/>
      <c r="R54" s="94"/>
      <c r="S54" s="94"/>
      <c r="T54" s="268"/>
      <c r="U54" s="268"/>
      <c r="V54" s="73"/>
      <c r="W54" s="74"/>
      <c r="X54" s="269"/>
      <c r="Y54" s="268">
        <v>30</v>
      </c>
      <c r="Z54" s="73">
        <v>0</v>
      </c>
      <c r="AA54" s="73">
        <v>20</v>
      </c>
      <c r="AB54" s="268"/>
      <c r="AC54" s="268"/>
      <c r="AD54" s="73"/>
      <c r="AE54" s="73"/>
      <c r="AF54" s="75"/>
      <c r="AG54" s="76"/>
      <c r="AH54" s="77">
        <v>2</v>
      </c>
      <c r="AI54" s="77"/>
      <c r="AJ54" s="253">
        <f t="shared" si="42"/>
        <v>1.2</v>
      </c>
      <c r="AK54" s="94">
        <f t="shared" si="41"/>
        <v>2</v>
      </c>
      <c r="AL54" s="73"/>
      <c r="AM54" s="186">
        <f t="shared" si="43"/>
        <v>2</v>
      </c>
    </row>
    <row r="55" spans="1:39" s="27" customFormat="1" ht="36" customHeight="1" x14ac:dyDescent="0.4">
      <c r="A55" s="66" t="s">
        <v>5</v>
      </c>
      <c r="B55" s="184" t="s">
        <v>180</v>
      </c>
      <c r="C55" s="185" t="s">
        <v>83</v>
      </c>
      <c r="D55" s="87">
        <f t="shared" si="37"/>
        <v>50</v>
      </c>
      <c r="E55" s="69">
        <f t="shared" si="38"/>
        <v>30</v>
      </c>
      <c r="F55" s="70">
        <f t="shared" si="39"/>
        <v>0</v>
      </c>
      <c r="G55" s="86">
        <f t="shared" si="39"/>
        <v>30</v>
      </c>
      <c r="H55" s="84"/>
      <c r="I55" s="71">
        <v>30</v>
      </c>
      <c r="J55" s="71"/>
      <c r="K55" s="71"/>
      <c r="L55" s="88"/>
      <c r="M55" s="88"/>
      <c r="N55" s="89">
        <f t="shared" si="40"/>
        <v>0</v>
      </c>
      <c r="O55" s="72">
        <f t="shared" si="40"/>
        <v>20</v>
      </c>
      <c r="P55" s="267"/>
      <c r="Q55" s="268"/>
      <c r="R55" s="94"/>
      <c r="S55" s="94"/>
      <c r="T55" s="268"/>
      <c r="U55" s="268"/>
      <c r="V55" s="73"/>
      <c r="W55" s="74"/>
      <c r="X55" s="269"/>
      <c r="Y55" s="268">
        <v>30</v>
      </c>
      <c r="Z55" s="73"/>
      <c r="AA55" s="73">
        <v>20</v>
      </c>
      <c r="AB55" s="268"/>
      <c r="AC55" s="268"/>
      <c r="AD55" s="73"/>
      <c r="AE55" s="73"/>
      <c r="AF55" s="75"/>
      <c r="AG55" s="76"/>
      <c r="AH55" s="77">
        <v>2</v>
      </c>
      <c r="AI55" s="77"/>
      <c r="AJ55" s="253">
        <f t="shared" si="42"/>
        <v>1.2</v>
      </c>
      <c r="AK55" s="94">
        <f t="shared" si="41"/>
        <v>2</v>
      </c>
      <c r="AL55" s="73"/>
      <c r="AM55" s="186">
        <f t="shared" si="43"/>
        <v>2</v>
      </c>
    </row>
    <row r="56" spans="1:39" s="27" customFormat="1" ht="36" customHeight="1" x14ac:dyDescent="0.4">
      <c r="A56" s="66" t="s">
        <v>4</v>
      </c>
      <c r="B56" s="187" t="s">
        <v>181</v>
      </c>
      <c r="C56" s="185" t="s">
        <v>83</v>
      </c>
      <c r="D56" s="87">
        <f t="shared" si="37"/>
        <v>50</v>
      </c>
      <c r="E56" s="69">
        <f t="shared" si="38"/>
        <v>30</v>
      </c>
      <c r="F56" s="70">
        <f t="shared" si="39"/>
        <v>0</v>
      </c>
      <c r="G56" s="86">
        <f t="shared" si="39"/>
        <v>30</v>
      </c>
      <c r="H56" s="84">
        <v>30</v>
      </c>
      <c r="I56" s="71"/>
      <c r="J56" s="71"/>
      <c r="K56" s="71"/>
      <c r="L56" s="88"/>
      <c r="M56" s="88"/>
      <c r="N56" s="89">
        <f t="shared" si="40"/>
        <v>0</v>
      </c>
      <c r="O56" s="72">
        <f t="shared" si="40"/>
        <v>20</v>
      </c>
      <c r="P56" s="267"/>
      <c r="Q56" s="268"/>
      <c r="R56" s="94"/>
      <c r="S56" s="94"/>
      <c r="T56" s="268"/>
      <c r="U56" s="268"/>
      <c r="V56" s="73"/>
      <c r="W56" s="74"/>
      <c r="X56" s="269"/>
      <c r="Y56" s="268">
        <v>30</v>
      </c>
      <c r="Z56" s="73"/>
      <c r="AA56" s="73">
        <v>20</v>
      </c>
      <c r="AB56" s="267"/>
      <c r="AC56" s="268"/>
      <c r="AD56" s="73"/>
      <c r="AE56" s="74"/>
      <c r="AF56" s="75"/>
      <c r="AG56" s="76"/>
      <c r="AH56" s="77">
        <v>2</v>
      </c>
      <c r="AI56" s="77"/>
      <c r="AJ56" s="253">
        <f t="shared" si="42"/>
        <v>1.2</v>
      </c>
      <c r="AK56" s="94">
        <f t="shared" si="41"/>
        <v>2</v>
      </c>
      <c r="AL56" s="73"/>
      <c r="AM56" s="186">
        <f t="shared" si="43"/>
        <v>2</v>
      </c>
    </row>
    <row r="57" spans="1:39" s="27" customFormat="1" ht="36" customHeight="1" thickBot="1" x14ac:dyDescent="0.45">
      <c r="A57" s="227" t="s">
        <v>13</v>
      </c>
      <c r="B57" s="232" t="s">
        <v>186</v>
      </c>
      <c r="C57" s="205" t="s">
        <v>83</v>
      </c>
      <c r="D57" s="190">
        <f t="shared" si="37"/>
        <v>50</v>
      </c>
      <c r="E57" s="191">
        <f t="shared" si="38"/>
        <v>30</v>
      </c>
      <c r="F57" s="118">
        <f t="shared" si="39"/>
        <v>0</v>
      </c>
      <c r="G57" s="192">
        <f t="shared" si="39"/>
        <v>30</v>
      </c>
      <c r="H57" s="193">
        <v>30</v>
      </c>
      <c r="I57" s="194"/>
      <c r="J57" s="195"/>
      <c r="K57" s="194"/>
      <c r="L57" s="196"/>
      <c r="M57" s="196"/>
      <c r="N57" s="197">
        <f t="shared" si="40"/>
        <v>0</v>
      </c>
      <c r="O57" s="72">
        <f t="shared" si="40"/>
        <v>20</v>
      </c>
      <c r="P57" s="270"/>
      <c r="Q57" s="271"/>
      <c r="R57" s="119"/>
      <c r="S57" s="119"/>
      <c r="T57" s="271"/>
      <c r="U57" s="271"/>
      <c r="V57" s="78"/>
      <c r="W57" s="79"/>
      <c r="X57" s="272"/>
      <c r="Y57" s="271">
        <v>30</v>
      </c>
      <c r="Z57" s="78"/>
      <c r="AA57" s="198">
        <v>20</v>
      </c>
      <c r="AB57" s="270"/>
      <c r="AC57" s="271"/>
      <c r="AD57" s="78"/>
      <c r="AE57" s="79"/>
      <c r="AF57" s="98"/>
      <c r="AG57" s="99"/>
      <c r="AH57" s="100">
        <v>2</v>
      </c>
      <c r="AI57" s="100"/>
      <c r="AJ57" s="253">
        <f t="shared" si="42"/>
        <v>1.2</v>
      </c>
      <c r="AK57" s="94">
        <f t="shared" si="41"/>
        <v>2</v>
      </c>
      <c r="AL57" s="78"/>
      <c r="AM57" s="204">
        <f t="shared" si="43"/>
        <v>2</v>
      </c>
    </row>
    <row r="58" spans="1:39" s="43" customFormat="1" ht="57" customHeight="1" thickBot="1" x14ac:dyDescent="0.45">
      <c r="A58" s="228" t="s">
        <v>105</v>
      </c>
      <c r="B58" s="171" t="s">
        <v>197</v>
      </c>
      <c r="C58" s="103"/>
      <c r="D58" s="104">
        <f>SUM(D59:D65)</f>
        <v>400</v>
      </c>
      <c r="E58" s="172">
        <f t="shared" ref="E58:AJ58" si="44">SUM(E59:E65)</f>
        <v>210</v>
      </c>
      <c r="F58" s="172">
        <f t="shared" si="44"/>
        <v>0</v>
      </c>
      <c r="G58" s="173">
        <f t="shared" si="44"/>
        <v>210</v>
      </c>
      <c r="H58" s="111">
        <f t="shared" si="44"/>
        <v>60</v>
      </c>
      <c r="I58" s="172">
        <f t="shared" si="44"/>
        <v>0</v>
      </c>
      <c r="J58" s="172">
        <f t="shared" si="44"/>
        <v>90</v>
      </c>
      <c r="K58" s="172">
        <f t="shared" si="44"/>
        <v>60</v>
      </c>
      <c r="L58" s="172">
        <f t="shared" si="44"/>
        <v>0</v>
      </c>
      <c r="M58" s="174">
        <f t="shared" si="44"/>
        <v>0</v>
      </c>
      <c r="N58" s="104">
        <f t="shared" si="44"/>
        <v>0</v>
      </c>
      <c r="O58" s="175">
        <f t="shared" si="44"/>
        <v>190</v>
      </c>
      <c r="P58" s="111">
        <f t="shared" si="44"/>
        <v>0</v>
      </c>
      <c r="Q58" s="172">
        <f t="shared" si="44"/>
        <v>0</v>
      </c>
      <c r="R58" s="172">
        <f t="shared" si="44"/>
        <v>0</v>
      </c>
      <c r="S58" s="172">
        <f t="shared" si="44"/>
        <v>0</v>
      </c>
      <c r="T58" s="172">
        <f t="shared" si="44"/>
        <v>0</v>
      </c>
      <c r="U58" s="172">
        <f t="shared" si="44"/>
        <v>0</v>
      </c>
      <c r="V58" s="172">
        <f t="shared" si="44"/>
        <v>0</v>
      </c>
      <c r="W58" s="175">
        <f t="shared" si="44"/>
        <v>0</v>
      </c>
      <c r="X58" s="288">
        <f t="shared" si="44"/>
        <v>0</v>
      </c>
      <c r="Y58" s="172">
        <f t="shared" si="44"/>
        <v>210</v>
      </c>
      <c r="Z58" s="172">
        <f t="shared" si="44"/>
        <v>0</v>
      </c>
      <c r="AA58" s="172">
        <f t="shared" si="44"/>
        <v>190</v>
      </c>
      <c r="AB58" s="172">
        <f t="shared" si="44"/>
        <v>0</v>
      </c>
      <c r="AC58" s="172">
        <f t="shared" si="44"/>
        <v>0</v>
      </c>
      <c r="AD58" s="172">
        <f t="shared" si="44"/>
        <v>0</v>
      </c>
      <c r="AE58" s="175">
        <f t="shared" si="44"/>
        <v>0</v>
      </c>
      <c r="AF58" s="112">
        <f t="shared" si="44"/>
        <v>0</v>
      </c>
      <c r="AG58" s="105">
        <f t="shared" si="44"/>
        <v>0</v>
      </c>
      <c r="AH58" s="105">
        <f t="shared" si="44"/>
        <v>16</v>
      </c>
      <c r="AI58" s="108">
        <f t="shared" si="44"/>
        <v>0</v>
      </c>
      <c r="AJ58" s="254">
        <f t="shared" si="44"/>
        <v>8.4</v>
      </c>
      <c r="AK58" s="105">
        <f>SUM(AK59:AK65)</f>
        <v>16</v>
      </c>
      <c r="AL58" s="105">
        <f>SUM(AL59:AL65)</f>
        <v>0</v>
      </c>
      <c r="AM58" s="110">
        <f>SUM(AM59:AM65)</f>
        <v>16</v>
      </c>
    </row>
    <row r="59" spans="1:39" s="43" customFormat="1" x14ac:dyDescent="0.4">
      <c r="A59" s="229" t="s">
        <v>9</v>
      </c>
      <c r="B59" s="176" t="s">
        <v>210</v>
      </c>
      <c r="C59" s="177" t="s">
        <v>83</v>
      </c>
      <c r="D59" s="87">
        <f t="shared" ref="D59:D65" si="45">SUM(E59,O59)</f>
        <v>50</v>
      </c>
      <c r="E59" s="69">
        <f t="shared" ref="E59:E65" si="46">SUM(F59:G59,N59)</f>
        <v>30</v>
      </c>
      <c r="F59" s="70">
        <f t="shared" ref="F59:F65" si="47">SUM(P59+T59+X59+AB59)</f>
        <v>0</v>
      </c>
      <c r="G59" s="86">
        <f t="shared" ref="G59:G65" si="48">SUM(Q59+U59+Y59+AC59)</f>
        <v>30</v>
      </c>
      <c r="H59" s="84"/>
      <c r="I59" s="71"/>
      <c r="J59" s="93">
        <v>30</v>
      </c>
      <c r="K59" s="71"/>
      <c r="L59" s="88"/>
      <c r="M59" s="88"/>
      <c r="N59" s="89">
        <f t="shared" ref="N59:N65" si="49">SUM(R59+V59+Z59+AD59)</f>
        <v>0</v>
      </c>
      <c r="O59" s="72">
        <f t="shared" ref="O59:O65" si="50">SUM(S59+W59+AA59+AE59)</f>
        <v>20</v>
      </c>
      <c r="P59" s="289"/>
      <c r="Q59" s="290"/>
      <c r="R59" s="178"/>
      <c r="S59" s="178"/>
      <c r="T59" s="290"/>
      <c r="U59" s="290"/>
      <c r="V59" s="178"/>
      <c r="W59" s="179"/>
      <c r="X59" s="291"/>
      <c r="Y59" s="290">
        <v>30</v>
      </c>
      <c r="Z59" s="178"/>
      <c r="AA59" s="178">
        <v>20</v>
      </c>
      <c r="AB59" s="290"/>
      <c r="AC59" s="290"/>
      <c r="AD59" s="178"/>
      <c r="AE59" s="179"/>
      <c r="AF59" s="180"/>
      <c r="AG59" s="181"/>
      <c r="AH59" s="181">
        <v>2</v>
      </c>
      <c r="AI59" s="182"/>
      <c r="AJ59" s="253">
        <f>E59/25</f>
        <v>1.2</v>
      </c>
      <c r="AK59" s="94">
        <f t="shared" ref="AK59:AK65" si="51">SUM(AF59:AI59)</f>
        <v>2</v>
      </c>
      <c r="AL59" s="94"/>
      <c r="AM59" s="183">
        <v>2</v>
      </c>
    </row>
    <row r="60" spans="1:39" s="39" customFormat="1" ht="33.75" customHeight="1" x14ac:dyDescent="0.4">
      <c r="A60" s="66" t="s">
        <v>8</v>
      </c>
      <c r="B60" s="206" t="s">
        <v>106</v>
      </c>
      <c r="C60" s="185" t="s">
        <v>81</v>
      </c>
      <c r="D60" s="87">
        <f t="shared" si="45"/>
        <v>75</v>
      </c>
      <c r="E60" s="69">
        <f t="shared" si="46"/>
        <v>30</v>
      </c>
      <c r="F60" s="70">
        <f t="shared" si="47"/>
        <v>0</v>
      </c>
      <c r="G60" s="86">
        <f t="shared" si="48"/>
        <v>30</v>
      </c>
      <c r="H60" s="84">
        <v>30</v>
      </c>
      <c r="I60" s="71"/>
      <c r="J60" s="71"/>
      <c r="K60" s="71"/>
      <c r="L60" s="88"/>
      <c r="M60" s="88"/>
      <c r="N60" s="89">
        <f t="shared" si="49"/>
        <v>0</v>
      </c>
      <c r="O60" s="72">
        <f t="shared" si="50"/>
        <v>45</v>
      </c>
      <c r="P60" s="267"/>
      <c r="Q60" s="268"/>
      <c r="R60" s="94"/>
      <c r="S60" s="94"/>
      <c r="T60" s="268"/>
      <c r="U60" s="268"/>
      <c r="V60" s="73"/>
      <c r="W60" s="74"/>
      <c r="X60" s="269"/>
      <c r="Y60" s="268">
        <v>30</v>
      </c>
      <c r="Z60" s="73">
        <v>0</v>
      </c>
      <c r="AA60" s="73">
        <v>45</v>
      </c>
      <c r="AB60" s="268"/>
      <c r="AC60" s="268"/>
      <c r="AD60" s="73"/>
      <c r="AE60" s="74"/>
      <c r="AF60" s="75"/>
      <c r="AG60" s="76"/>
      <c r="AH60" s="76">
        <v>3</v>
      </c>
      <c r="AI60" s="77"/>
      <c r="AJ60" s="253">
        <f t="shared" ref="AJ60:AJ65" si="52">E60/25</f>
        <v>1.2</v>
      </c>
      <c r="AK60" s="94">
        <f t="shared" si="51"/>
        <v>3</v>
      </c>
      <c r="AL60" s="73"/>
      <c r="AM60" s="186">
        <f t="shared" ref="AM60:AM65" si="53">D60/25</f>
        <v>3</v>
      </c>
    </row>
    <row r="61" spans="1:39" s="27" customFormat="1" x14ac:dyDescent="0.4">
      <c r="A61" s="66" t="s">
        <v>7</v>
      </c>
      <c r="B61" s="184" t="s">
        <v>108</v>
      </c>
      <c r="C61" s="185" t="s">
        <v>81</v>
      </c>
      <c r="D61" s="87">
        <f t="shared" si="45"/>
        <v>75</v>
      </c>
      <c r="E61" s="69">
        <f t="shared" si="46"/>
        <v>30</v>
      </c>
      <c r="F61" s="70">
        <f t="shared" si="47"/>
        <v>0</v>
      </c>
      <c r="G61" s="86">
        <f t="shared" si="48"/>
        <v>30</v>
      </c>
      <c r="H61" s="84">
        <v>30</v>
      </c>
      <c r="I61" s="71"/>
      <c r="J61" s="71"/>
      <c r="K61" s="71"/>
      <c r="L61" s="88"/>
      <c r="M61" s="88"/>
      <c r="N61" s="89">
        <f t="shared" si="49"/>
        <v>0</v>
      </c>
      <c r="O61" s="72">
        <f t="shared" si="50"/>
        <v>45</v>
      </c>
      <c r="P61" s="267"/>
      <c r="Q61" s="268"/>
      <c r="R61" s="94"/>
      <c r="S61" s="94"/>
      <c r="T61" s="268"/>
      <c r="U61" s="268"/>
      <c r="V61" s="73"/>
      <c r="W61" s="74"/>
      <c r="X61" s="269"/>
      <c r="Y61" s="268">
        <v>30</v>
      </c>
      <c r="Z61" s="73">
        <v>0</v>
      </c>
      <c r="AA61" s="73">
        <v>45</v>
      </c>
      <c r="AB61" s="268"/>
      <c r="AC61" s="268"/>
      <c r="AD61" s="73"/>
      <c r="AE61" s="73"/>
      <c r="AF61" s="75"/>
      <c r="AG61" s="76"/>
      <c r="AH61" s="77">
        <v>3</v>
      </c>
      <c r="AI61" s="77"/>
      <c r="AJ61" s="253">
        <f t="shared" si="52"/>
        <v>1.2</v>
      </c>
      <c r="AK61" s="94">
        <f t="shared" si="51"/>
        <v>3</v>
      </c>
      <c r="AL61" s="73"/>
      <c r="AM61" s="186">
        <f t="shared" si="53"/>
        <v>3</v>
      </c>
    </row>
    <row r="62" spans="1:39" s="27" customFormat="1" x14ac:dyDescent="0.4">
      <c r="A62" s="66" t="s">
        <v>6</v>
      </c>
      <c r="B62" s="187" t="s">
        <v>211</v>
      </c>
      <c r="C62" s="185" t="s">
        <v>83</v>
      </c>
      <c r="D62" s="87">
        <f t="shared" si="45"/>
        <v>50</v>
      </c>
      <c r="E62" s="69">
        <f t="shared" si="46"/>
        <v>30</v>
      </c>
      <c r="F62" s="70">
        <f t="shared" si="47"/>
        <v>0</v>
      </c>
      <c r="G62" s="86">
        <f t="shared" si="48"/>
        <v>30</v>
      </c>
      <c r="H62" s="84"/>
      <c r="I62" s="71"/>
      <c r="J62" s="93">
        <v>30</v>
      </c>
      <c r="K62" s="71"/>
      <c r="L62" s="88"/>
      <c r="M62" s="88"/>
      <c r="N62" s="89">
        <f t="shared" si="49"/>
        <v>0</v>
      </c>
      <c r="O62" s="72">
        <f t="shared" si="50"/>
        <v>20</v>
      </c>
      <c r="P62" s="267"/>
      <c r="Q62" s="268"/>
      <c r="R62" s="94"/>
      <c r="S62" s="94"/>
      <c r="T62" s="268"/>
      <c r="U62" s="268"/>
      <c r="V62" s="73"/>
      <c r="W62" s="74"/>
      <c r="X62" s="269"/>
      <c r="Y62" s="268">
        <v>30</v>
      </c>
      <c r="Z62" s="73">
        <v>0</v>
      </c>
      <c r="AA62" s="73">
        <v>20</v>
      </c>
      <c r="AB62" s="268"/>
      <c r="AC62" s="268"/>
      <c r="AD62" s="73"/>
      <c r="AE62" s="73"/>
      <c r="AF62" s="75"/>
      <c r="AG62" s="76"/>
      <c r="AH62" s="77">
        <v>2</v>
      </c>
      <c r="AI62" s="77"/>
      <c r="AJ62" s="253">
        <f t="shared" si="52"/>
        <v>1.2</v>
      </c>
      <c r="AK62" s="94">
        <f t="shared" si="51"/>
        <v>2</v>
      </c>
      <c r="AL62" s="73"/>
      <c r="AM62" s="186">
        <f t="shared" si="53"/>
        <v>2</v>
      </c>
    </row>
    <row r="63" spans="1:39" s="27" customFormat="1" x14ac:dyDescent="0.4">
      <c r="A63" s="66" t="s">
        <v>5</v>
      </c>
      <c r="B63" s="184" t="s">
        <v>110</v>
      </c>
      <c r="C63" s="185" t="s">
        <v>83</v>
      </c>
      <c r="D63" s="87">
        <f t="shared" si="45"/>
        <v>50</v>
      </c>
      <c r="E63" s="69">
        <f t="shared" si="46"/>
        <v>30</v>
      </c>
      <c r="F63" s="70">
        <f t="shared" si="47"/>
        <v>0</v>
      </c>
      <c r="G63" s="86">
        <f t="shared" si="48"/>
        <v>30</v>
      </c>
      <c r="H63" s="84"/>
      <c r="I63" s="71"/>
      <c r="J63" s="93"/>
      <c r="K63" s="71">
        <v>30</v>
      </c>
      <c r="L63" s="88"/>
      <c r="M63" s="88"/>
      <c r="N63" s="89">
        <f t="shared" si="49"/>
        <v>0</v>
      </c>
      <c r="O63" s="72">
        <f t="shared" si="50"/>
        <v>20</v>
      </c>
      <c r="P63" s="267"/>
      <c r="Q63" s="268"/>
      <c r="R63" s="94"/>
      <c r="S63" s="94"/>
      <c r="T63" s="268"/>
      <c r="U63" s="268"/>
      <c r="V63" s="73"/>
      <c r="W63" s="74"/>
      <c r="X63" s="269"/>
      <c r="Y63" s="268">
        <v>30</v>
      </c>
      <c r="Z63" s="73"/>
      <c r="AA63" s="73">
        <v>20</v>
      </c>
      <c r="AB63" s="268"/>
      <c r="AC63" s="268"/>
      <c r="AD63" s="73"/>
      <c r="AE63" s="73"/>
      <c r="AF63" s="75"/>
      <c r="AG63" s="76"/>
      <c r="AH63" s="77">
        <v>2</v>
      </c>
      <c r="AI63" s="77"/>
      <c r="AJ63" s="253">
        <f t="shared" si="52"/>
        <v>1.2</v>
      </c>
      <c r="AK63" s="94">
        <f t="shared" si="51"/>
        <v>2</v>
      </c>
      <c r="AL63" s="73"/>
      <c r="AM63" s="186">
        <f t="shared" si="53"/>
        <v>2</v>
      </c>
    </row>
    <row r="64" spans="1:39" s="4" customFormat="1" x14ac:dyDescent="0.4">
      <c r="A64" s="66" t="s">
        <v>4</v>
      </c>
      <c r="B64" s="187" t="s">
        <v>109</v>
      </c>
      <c r="C64" s="185" t="s">
        <v>83</v>
      </c>
      <c r="D64" s="87">
        <f t="shared" si="45"/>
        <v>50</v>
      </c>
      <c r="E64" s="69">
        <f t="shared" si="46"/>
        <v>30</v>
      </c>
      <c r="F64" s="70">
        <f t="shared" si="47"/>
        <v>0</v>
      </c>
      <c r="G64" s="86">
        <f t="shared" si="48"/>
        <v>30</v>
      </c>
      <c r="H64" s="84"/>
      <c r="I64" s="71"/>
      <c r="J64" s="93">
        <v>30</v>
      </c>
      <c r="K64" s="71"/>
      <c r="L64" s="88"/>
      <c r="M64" s="88"/>
      <c r="N64" s="89">
        <f t="shared" si="49"/>
        <v>0</v>
      </c>
      <c r="O64" s="72">
        <f t="shared" si="50"/>
        <v>20</v>
      </c>
      <c r="P64" s="267"/>
      <c r="Q64" s="268"/>
      <c r="R64" s="94"/>
      <c r="S64" s="94"/>
      <c r="T64" s="268"/>
      <c r="U64" s="268"/>
      <c r="V64" s="73"/>
      <c r="W64" s="74"/>
      <c r="X64" s="269"/>
      <c r="Y64" s="268">
        <v>30</v>
      </c>
      <c r="Z64" s="73"/>
      <c r="AA64" s="73">
        <v>20</v>
      </c>
      <c r="AB64" s="267"/>
      <c r="AC64" s="268"/>
      <c r="AD64" s="73"/>
      <c r="AE64" s="74"/>
      <c r="AF64" s="75"/>
      <c r="AG64" s="76"/>
      <c r="AH64" s="77">
        <v>2</v>
      </c>
      <c r="AI64" s="77"/>
      <c r="AJ64" s="253">
        <f t="shared" si="52"/>
        <v>1.2</v>
      </c>
      <c r="AK64" s="94">
        <f t="shared" si="51"/>
        <v>2</v>
      </c>
      <c r="AL64" s="73"/>
      <c r="AM64" s="186">
        <f t="shared" si="53"/>
        <v>2</v>
      </c>
    </row>
    <row r="65" spans="1:40" s="4" customFormat="1" ht="34.5" thickBot="1" x14ac:dyDescent="0.45">
      <c r="A65" s="227" t="s">
        <v>13</v>
      </c>
      <c r="B65" s="207" t="s">
        <v>107</v>
      </c>
      <c r="C65" s="205" t="s">
        <v>83</v>
      </c>
      <c r="D65" s="190">
        <f t="shared" si="45"/>
        <v>50</v>
      </c>
      <c r="E65" s="191">
        <f t="shared" si="46"/>
        <v>30</v>
      </c>
      <c r="F65" s="118">
        <f t="shared" si="47"/>
        <v>0</v>
      </c>
      <c r="G65" s="192">
        <f t="shared" si="48"/>
        <v>30</v>
      </c>
      <c r="H65" s="193"/>
      <c r="I65" s="194"/>
      <c r="J65" s="194"/>
      <c r="K65" s="194">
        <v>30</v>
      </c>
      <c r="L65" s="196"/>
      <c r="M65" s="196"/>
      <c r="N65" s="89">
        <f t="shared" si="49"/>
        <v>0</v>
      </c>
      <c r="O65" s="72">
        <f t="shared" si="50"/>
        <v>20</v>
      </c>
      <c r="P65" s="270"/>
      <c r="Q65" s="271"/>
      <c r="R65" s="119"/>
      <c r="S65" s="119"/>
      <c r="T65" s="271"/>
      <c r="U65" s="271"/>
      <c r="V65" s="78"/>
      <c r="W65" s="79"/>
      <c r="X65" s="272"/>
      <c r="Y65" s="271">
        <v>30</v>
      </c>
      <c r="Z65" s="78"/>
      <c r="AA65" s="198">
        <v>20</v>
      </c>
      <c r="AB65" s="270"/>
      <c r="AC65" s="271"/>
      <c r="AD65" s="78"/>
      <c r="AE65" s="79"/>
      <c r="AF65" s="98"/>
      <c r="AG65" s="99"/>
      <c r="AH65" s="100">
        <v>2</v>
      </c>
      <c r="AI65" s="100"/>
      <c r="AJ65" s="253">
        <f t="shared" si="52"/>
        <v>1.2</v>
      </c>
      <c r="AK65" s="94">
        <f t="shared" si="51"/>
        <v>2</v>
      </c>
      <c r="AL65" s="78"/>
      <c r="AM65" s="204">
        <f t="shared" si="53"/>
        <v>2</v>
      </c>
    </row>
    <row r="66" spans="1:40" s="1" customFormat="1" ht="43.5" customHeight="1" thickBot="1" x14ac:dyDescent="0.45">
      <c r="A66" s="297" t="s">
        <v>101</v>
      </c>
      <c r="B66" s="298" t="s">
        <v>103</v>
      </c>
      <c r="C66" s="299" t="s">
        <v>86</v>
      </c>
      <c r="D66" s="300">
        <f>SUM(O66,E66)</f>
        <v>500</v>
      </c>
      <c r="E66" s="301">
        <f>SUM(N66,F66:G66)</f>
        <v>155</v>
      </c>
      <c r="F66" s="301">
        <f t="shared" ref="F66:G69" si="54">SUM(P66,T66,X66,AB66)</f>
        <v>0</v>
      </c>
      <c r="G66" s="302">
        <f t="shared" si="54"/>
        <v>105</v>
      </c>
      <c r="H66" s="303">
        <v>0</v>
      </c>
      <c r="I66" s="304">
        <v>0</v>
      </c>
      <c r="J66" s="304">
        <v>0</v>
      </c>
      <c r="K66" s="304">
        <v>0</v>
      </c>
      <c r="L66" s="304">
        <v>105</v>
      </c>
      <c r="M66" s="305">
        <v>0</v>
      </c>
      <c r="N66" s="306">
        <f t="shared" ref="N66:O69" si="55">SUM(R66,V66,Z66,AD66)</f>
        <v>50</v>
      </c>
      <c r="O66" s="301">
        <f t="shared" si="55"/>
        <v>345</v>
      </c>
      <c r="P66" s="307">
        <v>0</v>
      </c>
      <c r="Q66" s="307">
        <v>30</v>
      </c>
      <c r="R66" s="308">
        <v>0</v>
      </c>
      <c r="S66" s="308">
        <v>45</v>
      </c>
      <c r="T66" s="307">
        <v>0</v>
      </c>
      <c r="U66" s="307">
        <v>30</v>
      </c>
      <c r="V66" s="308">
        <v>0</v>
      </c>
      <c r="W66" s="308">
        <v>45</v>
      </c>
      <c r="X66" s="307">
        <v>0</v>
      </c>
      <c r="Y66" s="307">
        <v>30</v>
      </c>
      <c r="Z66" s="308">
        <v>50</v>
      </c>
      <c r="AA66" s="308">
        <v>70</v>
      </c>
      <c r="AB66" s="307">
        <v>0</v>
      </c>
      <c r="AC66" s="307">
        <v>15</v>
      </c>
      <c r="AD66" s="308">
        <v>0</v>
      </c>
      <c r="AE66" s="308">
        <v>185</v>
      </c>
      <c r="AF66" s="309">
        <v>3</v>
      </c>
      <c r="AG66" s="309">
        <v>3</v>
      </c>
      <c r="AH66" s="309">
        <v>6</v>
      </c>
      <c r="AI66" s="309">
        <v>8</v>
      </c>
      <c r="AJ66" s="301">
        <v>7</v>
      </c>
      <c r="AK66" s="307">
        <v>20</v>
      </c>
      <c r="AL66" s="307">
        <v>0</v>
      </c>
      <c r="AM66" s="310">
        <v>20</v>
      </c>
    </row>
    <row r="67" spans="1:40" s="14" customFormat="1" ht="48" customHeight="1" thickBot="1" x14ac:dyDescent="0.45">
      <c r="A67" s="277" t="s">
        <v>102</v>
      </c>
      <c r="B67" s="121" t="s">
        <v>104</v>
      </c>
      <c r="C67" s="311" t="s">
        <v>83</v>
      </c>
      <c r="D67" s="153">
        <f>SUM(O67,E67)</f>
        <v>500</v>
      </c>
      <c r="E67" s="312">
        <f>SUM(N67,F67:G67)</f>
        <v>155</v>
      </c>
      <c r="F67" s="312">
        <f t="shared" si="54"/>
        <v>0</v>
      </c>
      <c r="G67" s="313">
        <f t="shared" si="54"/>
        <v>105</v>
      </c>
      <c r="H67" s="314">
        <v>0</v>
      </c>
      <c r="I67" s="315">
        <v>0</v>
      </c>
      <c r="J67" s="315">
        <v>0</v>
      </c>
      <c r="K67" s="315">
        <v>0</v>
      </c>
      <c r="L67" s="315">
        <v>105</v>
      </c>
      <c r="M67" s="316">
        <v>0</v>
      </c>
      <c r="N67" s="158">
        <f t="shared" si="55"/>
        <v>50</v>
      </c>
      <c r="O67" s="312">
        <f t="shared" si="55"/>
        <v>345</v>
      </c>
      <c r="P67" s="317">
        <v>0</v>
      </c>
      <c r="Q67" s="317">
        <v>30</v>
      </c>
      <c r="R67" s="318">
        <v>0</v>
      </c>
      <c r="S67" s="318">
        <v>45</v>
      </c>
      <c r="T67" s="317">
        <v>0</v>
      </c>
      <c r="U67" s="317">
        <v>30</v>
      </c>
      <c r="V67" s="318">
        <v>0</v>
      </c>
      <c r="W67" s="318">
        <v>170</v>
      </c>
      <c r="X67" s="317">
        <v>0</v>
      </c>
      <c r="Y67" s="317">
        <v>45</v>
      </c>
      <c r="Z67" s="318">
        <v>50</v>
      </c>
      <c r="AA67" s="318">
        <v>130</v>
      </c>
      <c r="AB67" s="317">
        <v>0</v>
      </c>
      <c r="AC67" s="317">
        <v>0</v>
      </c>
      <c r="AD67" s="318">
        <v>0</v>
      </c>
      <c r="AE67" s="318">
        <v>0</v>
      </c>
      <c r="AF67" s="319">
        <v>3</v>
      </c>
      <c r="AG67" s="319">
        <v>8</v>
      </c>
      <c r="AH67" s="319">
        <v>9</v>
      </c>
      <c r="AI67" s="319">
        <v>0</v>
      </c>
      <c r="AJ67" s="312">
        <v>7</v>
      </c>
      <c r="AK67" s="317">
        <v>20</v>
      </c>
      <c r="AL67" s="317">
        <v>0</v>
      </c>
      <c r="AM67" s="320">
        <v>20</v>
      </c>
    </row>
    <row r="68" spans="1:40" s="18" customFormat="1" ht="40.5" customHeight="1" thickBot="1" x14ac:dyDescent="0.5">
      <c r="A68" s="321" t="s">
        <v>98</v>
      </c>
      <c r="B68" s="322" t="s">
        <v>202</v>
      </c>
      <c r="C68" s="323" t="s">
        <v>86</v>
      </c>
      <c r="D68" s="153">
        <f>SUM(O68,E68)</f>
        <v>480</v>
      </c>
      <c r="E68" s="325">
        <f>SUM(F68:G68,N68)</f>
        <v>480</v>
      </c>
      <c r="F68" s="325">
        <f t="shared" si="54"/>
        <v>0</v>
      </c>
      <c r="G68" s="326">
        <f t="shared" si="54"/>
        <v>480</v>
      </c>
      <c r="H68" s="327">
        <v>0</v>
      </c>
      <c r="I68" s="328">
        <v>0</v>
      </c>
      <c r="J68" s="328">
        <v>480</v>
      </c>
      <c r="K68" s="328">
        <v>0</v>
      </c>
      <c r="L68" s="328">
        <v>0</v>
      </c>
      <c r="M68" s="329">
        <v>0</v>
      </c>
      <c r="N68" s="330">
        <f t="shared" si="55"/>
        <v>0</v>
      </c>
      <c r="O68" s="328">
        <f t="shared" si="55"/>
        <v>0</v>
      </c>
      <c r="P68" s="325">
        <v>0</v>
      </c>
      <c r="Q68" s="328">
        <v>0</v>
      </c>
      <c r="R68" s="331">
        <v>0</v>
      </c>
      <c r="S68" s="331">
        <v>0</v>
      </c>
      <c r="T68" s="328">
        <v>0</v>
      </c>
      <c r="U68" s="328">
        <v>0</v>
      </c>
      <c r="V68" s="331">
        <v>0</v>
      </c>
      <c r="W68" s="331">
        <v>0</v>
      </c>
      <c r="X68" s="328">
        <v>0</v>
      </c>
      <c r="Y68" s="328">
        <v>0</v>
      </c>
      <c r="Z68" s="331">
        <v>0</v>
      </c>
      <c r="AA68" s="331">
        <v>0</v>
      </c>
      <c r="AB68" s="328">
        <v>0</v>
      </c>
      <c r="AC68" s="328">
        <v>480</v>
      </c>
      <c r="AD68" s="331">
        <v>0</v>
      </c>
      <c r="AE68" s="331">
        <v>0</v>
      </c>
      <c r="AF68" s="328">
        <v>0</v>
      </c>
      <c r="AG68" s="328">
        <v>0</v>
      </c>
      <c r="AH68" s="328">
        <v>0</v>
      </c>
      <c r="AI68" s="328">
        <v>18</v>
      </c>
      <c r="AJ68" s="328">
        <v>18</v>
      </c>
      <c r="AK68" s="328">
        <v>18</v>
      </c>
      <c r="AL68" s="328">
        <v>0</v>
      </c>
      <c r="AM68" s="332">
        <v>18</v>
      </c>
    </row>
    <row r="69" spans="1:40" s="18" customFormat="1" ht="42.75" customHeight="1" thickBot="1" x14ac:dyDescent="0.5">
      <c r="A69" s="277" t="s">
        <v>99</v>
      </c>
      <c r="B69" s="333" t="s">
        <v>203</v>
      </c>
      <c r="C69" s="334" t="s">
        <v>100</v>
      </c>
      <c r="D69" s="153">
        <f>SUM(O69,E69)</f>
        <v>480</v>
      </c>
      <c r="E69" s="335">
        <f>SUM(F69:G69,N69)</f>
        <v>480</v>
      </c>
      <c r="F69" s="335">
        <f t="shared" si="54"/>
        <v>0</v>
      </c>
      <c r="G69" s="155">
        <f t="shared" si="54"/>
        <v>480</v>
      </c>
      <c r="H69" s="156">
        <v>0</v>
      </c>
      <c r="I69" s="154">
        <v>0</v>
      </c>
      <c r="J69" s="154">
        <v>480</v>
      </c>
      <c r="K69" s="154">
        <v>0</v>
      </c>
      <c r="L69" s="154">
        <v>0</v>
      </c>
      <c r="M69" s="157">
        <v>0</v>
      </c>
      <c r="N69" s="158">
        <f t="shared" si="55"/>
        <v>0</v>
      </c>
      <c r="O69" s="154">
        <f t="shared" si="55"/>
        <v>0</v>
      </c>
      <c r="P69" s="335">
        <v>0</v>
      </c>
      <c r="Q69" s="154">
        <v>160</v>
      </c>
      <c r="R69" s="336">
        <v>0</v>
      </c>
      <c r="S69" s="336">
        <v>0</v>
      </c>
      <c r="T69" s="154">
        <v>0</v>
      </c>
      <c r="U69" s="154">
        <v>320</v>
      </c>
      <c r="V69" s="336">
        <v>0</v>
      </c>
      <c r="W69" s="336">
        <v>0</v>
      </c>
      <c r="X69" s="154">
        <v>0</v>
      </c>
      <c r="Y69" s="154">
        <v>0</v>
      </c>
      <c r="Z69" s="336">
        <v>0</v>
      </c>
      <c r="AA69" s="336">
        <v>0</v>
      </c>
      <c r="AB69" s="154">
        <v>0</v>
      </c>
      <c r="AC69" s="154">
        <v>0</v>
      </c>
      <c r="AD69" s="336">
        <v>0</v>
      </c>
      <c r="AE69" s="336">
        <v>0</v>
      </c>
      <c r="AF69" s="154">
        <v>6</v>
      </c>
      <c r="AG69" s="154">
        <v>12</v>
      </c>
      <c r="AH69" s="154">
        <v>0</v>
      </c>
      <c r="AI69" s="154">
        <v>0</v>
      </c>
      <c r="AJ69" s="154">
        <v>18</v>
      </c>
      <c r="AK69" s="154">
        <v>18</v>
      </c>
      <c r="AL69" s="154">
        <v>0</v>
      </c>
      <c r="AM69" s="159">
        <v>18</v>
      </c>
    </row>
    <row r="70" spans="1:40" s="18" customFormat="1" ht="32.25" customHeight="1" x14ac:dyDescent="1">
      <c r="A70" s="378" t="s">
        <v>77</v>
      </c>
      <c r="B70" s="379"/>
      <c r="C70" s="380"/>
      <c r="D70" s="384">
        <f>SUM(D8,D11,D15,D19,D34,D42,D66,D68)</f>
        <v>3040</v>
      </c>
      <c r="E70" s="348">
        <f>SUM(E8,E11,E15,E19,E34,E42,E66,E68)</f>
        <v>1715</v>
      </c>
      <c r="F70" s="348">
        <f t="shared" ref="F70:O70" si="56">SUM(F8,F11,F15,F19,F34,F42,F66,F68)</f>
        <v>330</v>
      </c>
      <c r="G70" s="386">
        <f>SUM(G8,G11,G15,G19,G34,G42,G66,G68)</f>
        <v>1335</v>
      </c>
      <c r="H70" s="388">
        <f t="shared" si="56"/>
        <v>210</v>
      </c>
      <c r="I70" s="348">
        <f t="shared" si="56"/>
        <v>105</v>
      </c>
      <c r="J70" s="348">
        <f t="shared" ref="J70:L70" si="57">SUM(J8,J11,J15,J19,J34,J42,J66,J68)</f>
        <v>810</v>
      </c>
      <c r="K70" s="348">
        <f t="shared" si="57"/>
        <v>105</v>
      </c>
      <c r="L70" s="348">
        <f t="shared" si="57"/>
        <v>105</v>
      </c>
      <c r="M70" s="390">
        <f t="shared" si="56"/>
        <v>0</v>
      </c>
      <c r="N70" s="384">
        <f t="shared" si="56"/>
        <v>50</v>
      </c>
      <c r="O70" s="348">
        <f t="shared" si="56"/>
        <v>1325</v>
      </c>
      <c r="P70" s="337">
        <f t="shared" ref="P70:AL70" si="58">SUM(P8+P11+P15+P19+P34+P42+P66+P68)</f>
        <v>120</v>
      </c>
      <c r="Q70" s="337">
        <f t="shared" si="58"/>
        <v>240</v>
      </c>
      <c r="R70" s="337">
        <f t="shared" si="58"/>
        <v>0</v>
      </c>
      <c r="S70" s="337">
        <f t="shared" si="58"/>
        <v>390</v>
      </c>
      <c r="T70" s="337">
        <f t="shared" si="58"/>
        <v>135</v>
      </c>
      <c r="U70" s="337">
        <f t="shared" si="58"/>
        <v>255</v>
      </c>
      <c r="V70" s="337">
        <f t="shared" si="58"/>
        <v>0</v>
      </c>
      <c r="W70" s="337">
        <f t="shared" si="58"/>
        <v>360</v>
      </c>
      <c r="X70" s="337">
        <f t="shared" si="58"/>
        <v>45</v>
      </c>
      <c r="Y70" s="337">
        <f t="shared" si="58"/>
        <v>285</v>
      </c>
      <c r="Z70" s="337">
        <f t="shared" si="58"/>
        <v>50</v>
      </c>
      <c r="AA70" s="337">
        <f t="shared" si="58"/>
        <v>370</v>
      </c>
      <c r="AB70" s="337">
        <f t="shared" si="58"/>
        <v>30</v>
      </c>
      <c r="AC70" s="337">
        <f t="shared" si="58"/>
        <v>555</v>
      </c>
      <c r="AD70" s="337">
        <f t="shared" si="58"/>
        <v>0</v>
      </c>
      <c r="AE70" s="337">
        <f t="shared" si="58"/>
        <v>205</v>
      </c>
      <c r="AF70" s="337">
        <f>SUM(AF8+AF11+AF15+AF19+AF34+AF42+AF66+AF68)</f>
        <v>30</v>
      </c>
      <c r="AG70" s="337">
        <f>SUM(AG8+AG11+AG15+AG19+AG34+AG42+AG66+AG68)</f>
        <v>30</v>
      </c>
      <c r="AH70" s="337">
        <f>SUM(AH8+AH11+AH15+AH19+AH34+AH42+AH66+AH68)</f>
        <v>30</v>
      </c>
      <c r="AI70" s="337">
        <f>SUM(AI8+AI11+AI15+AI19+AI34+AI42+AI66+AI68)</f>
        <v>30</v>
      </c>
      <c r="AJ70" s="348">
        <f t="shared" si="58"/>
        <v>68.199999999999989</v>
      </c>
      <c r="AK70" s="348">
        <f>SUM(AK8+AK11+AK15+AK19+AK34+AK42+AK66+AK68)</f>
        <v>96</v>
      </c>
      <c r="AL70" s="348">
        <f t="shared" si="58"/>
        <v>9</v>
      </c>
      <c r="AM70" s="348">
        <f>SUM(AM8+AM11+AM15+AM19+AM34+AM42+AM66+AM68)</f>
        <v>54</v>
      </c>
      <c r="AN70" s="37"/>
    </row>
    <row r="71" spans="1:40" s="18" customFormat="1" ht="32.5" customHeight="1" thickBot="1" x14ac:dyDescent="0.5">
      <c r="A71" s="381"/>
      <c r="B71" s="382"/>
      <c r="C71" s="383"/>
      <c r="D71" s="385"/>
      <c r="E71" s="349"/>
      <c r="F71" s="349"/>
      <c r="G71" s="387"/>
      <c r="H71" s="389"/>
      <c r="I71" s="349"/>
      <c r="J71" s="349"/>
      <c r="K71" s="349"/>
      <c r="L71" s="349"/>
      <c r="M71" s="391"/>
      <c r="N71" s="385"/>
      <c r="O71" s="349"/>
      <c r="P71" s="349">
        <f>SUM(P70:S70)</f>
        <v>750</v>
      </c>
      <c r="Q71" s="349"/>
      <c r="R71" s="349"/>
      <c r="S71" s="349"/>
      <c r="T71" s="349">
        <f>SUM(T70:W70)</f>
        <v>750</v>
      </c>
      <c r="U71" s="349"/>
      <c r="V71" s="349"/>
      <c r="W71" s="349"/>
      <c r="X71" s="349">
        <f>SUM(X70:AA70)</f>
        <v>750</v>
      </c>
      <c r="Y71" s="349"/>
      <c r="Z71" s="349"/>
      <c r="AA71" s="349"/>
      <c r="AB71" s="349">
        <f>SUM(AB70:AE70)</f>
        <v>790</v>
      </c>
      <c r="AC71" s="349"/>
      <c r="AD71" s="349"/>
      <c r="AE71" s="349"/>
      <c r="AF71" s="371">
        <f>SUM(AF70:AI70)</f>
        <v>120</v>
      </c>
      <c r="AG71" s="371"/>
      <c r="AH71" s="371"/>
      <c r="AI71" s="371"/>
      <c r="AJ71" s="349"/>
      <c r="AK71" s="349"/>
      <c r="AL71" s="349"/>
      <c r="AM71" s="349"/>
    </row>
    <row r="72" spans="1:40" s="18" customFormat="1" ht="32.4" x14ac:dyDescent="0.45">
      <c r="A72" s="356" t="s">
        <v>76</v>
      </c>
      <c r="B72" s="357"/>
      <c r="C72" s="358"/>
      <c r="D72" s="362">
        <f>SUM(D8,D11,D13,D19,D30,D42,D67,D69)</f>
        <v>2300</v>
      </c>
      <c r="E72" s="350">
        <f t="shared" ref="E72:O72" si="59">SUM(E8,E11,E13,E19,E30,E42,E67,E69)</f>
        <v>1415</v>
      </c>
      <c r="F72" s="350">
        <f t="shared" si="59"/>
        <v>180</v>
      </c>
      <c r="G72" s="364">
        <f t="shared" si="59"/>
        <v>1185</v>
      </c>
      <c r="H72" s="366">
        <f t="shared" si="59"/>
        <v>210</v>
      </c>
      <c r="I72" s="350">
        <f t="shared" si="59"/>
        <v>15</v>
      </c>
      <c r="J72" s="350">
        <f t="shared" ref="J72:L72" si="60">SUM(J8,J11,J13,J19,J30,J42,J67,J69)</f>
        <v>765</v>
      </c>
      <c r="K72" s="350">
        <f t="shared" si="60"/>
        <v>90</v>
      </c>
      <c r="L72" s="350">
        <f t="shared" si="60"/>
        <v>105</v>
      </c>
      <c r="M72" s="368">
        <f t="shared" si="59"/>
        <v>0</v>
      </c>
      <c r="N72" s="362">
        <f t="shared" si="59"/>
        <v>50</v>
      </c>
      <c r="O72" s="350">
        <f t="shared" si="59"/>
        <v>885</v>
      </c>
      <c r="P72" s="338">
        <f t="shared" ref="P72:AM72" si="61">SUM(P8+P11+P13+P19+P30+P42+P67+P69)</f>
        <v>105</v>
      </c>
      <c r="Q72" s="338">
        <f t="shared" si="61"/>
        <v>430</v>
      </c>
      <c r="R72" s="338">
        <f t="shared" si="61"/>
        <v>0</v>
      </c>
      <c r="S72" s="338">
        <f t="shared" si="61"/>
        <v>245</v>
      </c>
      <c r="T72" s="338">
        <f t="shared" si="61"/>
        <v>45</v>
      </c>
      <c r="U72" s="338">
        <f t="shared" si="61"/>
        <v>470</v>
      </c>
      <c r="V72" s="338">
        <f t="shared" si="61"/>
        <v>0</v>
      </c>
      <c r="W72" s="338">
        <f t="shared" si="61"/>
        <v>255</v>
      </c>
      <c r="X72" s="338">
        <f t="shared" si="61"/>
        <v>30</v>
      </c>
      <c r="Y72" s="338">
        <f t="shared" si="61"/>
        <v>285</v>
      </c>
      <c r="Z72" s="338">
        <f t="shared" si="61"/>
        <v>50</v>
      </c>
      <c r="AA72" s="338">
        <f t="shared" si="61"/>
        <v>385</v>
      </c>
      <c r="AB72" s="338">
        <f t="shared" si="61"/>
        <v>0</v>
      </c>
      <c r="AC72" s="338">
        <f t="shared" si="61"/>
        <v>0</v>
      </c>
      <c r="AD72" s="338">
        <f t="shared" si="61"/>
        <v>0</v>
      </c>
      <c r="AE72" s="338">
        <f t="shared" si="61"/>
        <v>0</v>
      </c>
      <c r="AF72" s="338">
        <f>SUM(AF8+AF11+AF13+AF19+AF30+AF42+AF67+AF69)</f>
        <v>30</v>
      </c>
      <c r="AG72" s="338">
        <f>SUM(AG8+AG11+AG13+AG19+AG30+AG42+AG67+AG69)</f>
        <v>30</v>
      </c>
      <c r="AH72" s="338">
        <f>SUM(AH8+AH11+AH13+AH19+AH30+AH42+AH67+AH69)</f>
        <v>30</v>
      </c>
      <c r="AI72" s="338">
        <f>SUM(AI8+AI11+AI13+AI19+AI30+AI42+AI67+AI69)</f>
        <v>0</v>
      </c>
      <c r="AJ72" s="350">
        <f t="shared" si="61"/>
        <v>56.2</v>
      </c>
      <c r="AK72" s="350">
        <f t="shared" si="61"/>
        <v>79</v>
      </c>
      <c r="AL72" s="350">
        <f t="shared" si="61"/>
        <v>12</v>
      </c>
      <c r="AM72" s="354">
        <f t="shared" si="61"/>
        <v>54</v>
      </c>
    </row>
    <row r="73" spans="1:40" s="18" customFormat="1" ht="32.700000000000003" thickBot="1" x14ac:dyDescent="0.5">
      <c r="A73" s="359"/>
      <c r="B73" s="360"/>
      <c r="C73" s="361"/>
      <c r="D73" s="363"/>
      <c r="E73" s="351"/>
      <c r="F73" s="351"/>
      <c r="G73" s="365"/>
      <c r="H73" s="367"/>
      <c r="I73" s="351"/>
      <c r="J73" s="351"/>
      <c r="K73" s="351"/>
      <c r="L73" s="351"/>
      <c r="M73" s="369"/>
      <c r="N73" s="363"/>
      <c r="O73" s="351"/>
      <c r="P73" s="351">
        <f>SUM(P72:S72)</f>
        <v>780</v>
      </c>
      <c r="Q73" s="351"/>
      <c r="R73" s="351"/>
      <c r="S73" s="351"/>
      <c r="T73" s="351">
        <f>SUM(T72:W72)</f>
        <v>770</v>
      </c>
      <c r="U73" s="351"/>
      <c r="V73" s="351"/>
      <c r="W73" s="351"/>
      <c r="X73" s="351">
        <f>SUM(X72:AA72)</f>
        <v>750</v>
      </c>
      <c r="Y73" s="351"/>
      <c r="Z73" s="351"/>
      <c r="AA73" s="351"/>
      <c r="AB73" s="351">
        <f>SUM(AB72:AE72)</f>
        <v>0</v>
      </c>
      <c r="AC73" s="351"/>
      <c r="AD73" s="351"/>
      <c r="AE73" s="351"/>
      <c r="AF73" s="370">
        <f>SUM(AF72:AI72)</f>
        <v>90</v>
      </c>
      <c r="AG73" s="370"/>
      <c r="AH73" s="370"/>
      <c r="AI73" s="370"/>
      <c r="AJ73" s="351"/>
      <c r="AK73" s="351"/>
      <c r="AL73" s="351"/>
      <c r="AM73" s="355"/>
    </row>
    <row r="74" spans="1:40" s="18" customFormat="1" x14ac:dyDescent="0.45">
      <c r="A74" s="6"/>
      <c r="B74" s="31"/>
      <c r="C74" s="26"/>
      <c r="D74" s="352"/>
      <c r="E74" s="353"/>
      <c r="F74" s="353"/>
      <c r="G74" s="26"/>
      <c r="H74" s="26"/>
      <c r="I74" s="26"/>
      <c r="J74" s="26"/>
      <c r="K74" s="26"/>
      <c r="L74" s="26"/>
      <c r="M74" s="26"/>
      <c r="N74" s="26"/>
      <c r="O74" s="2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7"/>
      <c r="AG74" s="7"/>
      <c r="AH74" s="7"/>
      <c r="AI74" s="7"/>
      <c r="AJ74" s="8"/>
      <c r="AK74" s="8"/>
      <c r="AL74" s="8"/>
      <c r="AM74" s="9"/>
    </row>
    <row r="75" spans="1:40" s="18" customFormat="1" ht="35.1" x14ac:dyDescent="0.7">
      <c r="A75" s="7"/>
      <c r="B75" s="237"/>
      <c r="C75" s="10"/>
      <c r="D75" s="247"/>
      <c r="E75" s="248"/>
      <c r="F75" s="28"/>
      <c r="G75" s="29"/>
      <c r="H75" s="29"/>
      <c r="I75" s="29"/>
      <c r="J75" s="29"/>
      <c r="K75" s="29"/>
      <c r="L75" s="29"/>
      <c r="M75" s="29"/>
      <c r="N75" s="28"/>
      <c r="O75" s="28"/>
      <c r="P75" s="239"/>
      <c r="Q75" s="239"/>
      <c r="R75" s="11"/>
      <c r="S75" s="36"/>
      <c r="T75" s="240"/>
      <c r="U75" s="240"/>
      <c r="V75" s="12"/>
      <c r="W75" s="12"/>
      <c r="X75" s="240"/>
      <c r="Y75" s="240"/>
      <c r="Z75" s="6"/>
      <c r="AA75" s="6"/>
      <c r="AB75" s="6"/>
      <c r="AC75" s="6"/>
      <c r="AD75" s="6"/>
      <c r="AE75" s="6"/>
      <c r="AF75" s="7"/>
      <c r="AG75" s="7"/>
      <c r="AH75" s="7"/>
      <c r="AI75" s="7"/>
      <c r="AJ75" s="13"/>
      <c r="AK75" s="13"/>
      <c r="AL75" s="13"/>
      <c r="AM75" s="14"/>
    </row>
    <row r="76" spans="1:40" s="18" customFormat="1" ht="32.4" x14ac:dyDescent="1">
      <c r="A76" s="33"/>
      <c r="B76" s="33"/>
      <c r="C76" s="34"/>
      <c r="D76" s="249"/>
      <c r="E76" s="250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5"/>
      <c r="AK76" s="35"/>
      <c r="AL76" s="35"/>
      <c r="AM76" s="35"/>
    </row>
    <row r="77" spans="1:40" s="18" customFormat="1" ht="32.4" x14ac:dyDescent="1">
      <c r="A77" s="33"/>
      <c r="B77" s="33"/>
      <c r="C77" s="34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5"/>
      <c r="AK77" s="35"/>
      <c r="AL77" s="35"/>
      <c r="AM77" s="35"/>
    </row>
    <row r="78" spans="1:40" s="18" customFormat="1" ht="32.4" x14ac:dyDescent="1">
      <c r="A78" s="33"/>
      <c r="B78" s="33"/>
      <c r="C78" s="34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</row>
    <row r="79" spans="1:40" s="18" customFormat="1" ht="32.4" x14ac:dyDescent="1">
      <c r="A79" s="33"/>
      <c r="B79" s="33"/>
      <c r="C79" s="34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5"/>
      <c r="AK79" s="35"/>
      <c r="AL79" s="35"/>
      <c r="AM79" s="35"/>
    </row>
    <row r="80" spans="1:40" s="18" customFormat="1" ht="32.4" x14ac:dyDescent="1">
      <c r="A80" s="33"/>
      <c r="B80" s="33"/>
      <c r="C80" s="34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5"/>
      <c r="AK80" s="35"/>
      <c r="AL80" s="35"/>
      <c r="AM80" s="35"/>
    </row>
    <row r="81" spans="1:38" s="18" customFormat="1" x14ac:dyDescent="1.05">
      <c r="A81" s="15"/>
      <c r="B81" s="32"/>
      <c r="C81" s="19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5"/>
      <c r="AG81" s="15"/>
      <c r="AH81" s="15"/>
      <c r="AI81" s="15"/>
      <c r="AJ81" s="17"/>
      <c r="AK81" s="17"/>
      <c r="AL81" s="17"/>
    </row>
    <row r="82" spans="1:38" s="18" customFormat="1" x14ac:dyDescent="1.05">
      <c r="A82" s="15"/>
      <c r="B82" s="32"/>
      <c r="C82" s="19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5"/>
      <c r="AG82" s="15"/>
      <c r="AH82" s="15"/>
      <c r="AI82" s="15"/>
      <c r="AJ82" s="17"/>
      <c r="AK82" s="17"/>
      <c r="AL82" s="17"/>
    </row>
    <row r="83" spans="1:38" s="18" customFormat="1" x14ac:dyDescent="1.05">
      <c r="A83" s="15"/>
      <c r="B83" s="32"/>
      <c r="C83" s="19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5"/>
      <c r="AG83" s="15"/>
      <c r="AH83" s="15"/>
      <c r="AI83" s="15"/>
      <c r="AJ83" s="17"/>
      <c r="AK83" s="17"/>
      <c r="AL83" s="17"/>
    </row>
    <row r="84" spans="1:38" s="18" customFormat="1" x14ac:dyDescent="1.05">
      <c r="A84" s="15"/>
      <c r="B84" s="32"/>
      <c r="C84" s="19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5"/>
      <c r="AG84" s="15"/>
      <c r="AH84" s="15"/>
      <c r="AI84" s="15"/>
      <c r="AJ84" s="17"/>
      <c r="AK84" s="17"/>
      <c r="AL84" s="17"/>
    </row>
    <row r="85" spans="1:38" s="18" customFormat="1" x14ac:dyDescent="1.05">
      <c r="A85" s="15"/>
      <c r="B85" s="32"/>
      <c r="C85" s="19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5"/>
      <c r="AG85" s="15"/>
      <c r="AH85" s="15"/>
      <c r="AI85" s="15"/>
      <c r="AJ85" s="17"/>
      <c r="AK85" s="17"/>
      <c r="AL85" s="17"/>
    </row>
    <row r="86" spans="1:38" s="18" customFormat="1" x14ac:dyDescent="1.05">
      <c r="A86" s="15"/>
      <c r="B86" s="32"/>
      <c r="C86" s="19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5"/>
      <c r="AG86" s="15"/>
      <c r="AH86" s="15"/>
      <c r="AI86" s="15"/>
      <c r="AJ86" s="17"/>
      <c r="AK86" s="17"/>
      <c r="AL86" s="17"/>
    </row>
    <row r="87" spans="1:38" s="18" customFormat="1" x14ac:dyDescent="1.05">
      <c r="A87" s="15"/>
      <c r="B87" s="32"/>
      <c r="C87" s="19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5"/>
      <c r="AG87" s="15"/>
      <c r="AH87" s="15"/>
      <c r="AI87" s="15"/>
      <c r="AJ87" s="17"/>
      <c r="AK87" s="17"/>
      <c r="AL87" s="17"/>
    </row>
    <row r="88" spans="1:38" s="18" customFormat="1" x14ac:dyDescent="1.05">
      <c r="A88" s="15"/>
      <c r="B88" s="32"/>
      <c r="C88" s="19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5"/>
      <c r="AG88" s="15"/>
      <c r="AH88" s="15"/>
      <c r="AI88" s="15"/>
      <c r="AJ88" s="17"/>
      <c r="AK88" s="17"/>
      <c r="AL88" s="17"/>
    </row>
    <row r="89" spans="1:38" s="18" customFormat="1" x14ac:dyDescent="1.05">
      <c r="A89" s="15"/>
      <c r="B89" s="32"/>
      <c r="C89" s="19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5"/>
      <c r="AG89" s="15"/>
      <c r="AH89" s="15"/>
      <c r="AI89" s="15"/>
      <c r="AJ89" s="17"/>
      <c r="AK89" s="17"/>
      <c r="AL89" s="17"/>
    </row>
    <row r="90" spans="1:38" s="18" customFormat="1" x14ac:dyDescent="1.05">
      <c r="A90" s="15"/>
      <c r="B90" s="32"/>
      <c r="C90" s="19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5"/>
      <c r="AG90" s="15"/>
      <c r="AH90" s="15"/>
      <c r="AI90" s="15"/>
      <c r="AJ90" s="17"/>
      <c r="AK90" s="17"/>
      <c r="AL90" s="17"/>
    </row>
    <row r="91" spans="1:38" s="18" customFormat="1" x14ac:dyDescent="1.05">
      <c r="A91" s="15"/>
      <c r="B91" s="32"/>
      <c r="C91" s="19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5"/>
      <c r="AG91" s="15"/>
      <c r="AH91" s="15"/>
      <c r="AI91" s="15"/>
      <c r="AJ91" s="17"/>
      <c r="AK91" s="17"/>
      <c r="AL91" s="17"/>
    </row>
    <row r="92" spans="1:38" s="18" customFormat="1" x14ac:dyDescent="1.05">
      <c r="A92" s="15"/>
      <c r="B92" s="32"/>
      <c r="C92" s="19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5"/>
      <c r="AG92" s="15"/>
      <c r="AH92" s="15"/>
      <c r="AI92" s="15"/>
      <c r="AJ92" s="17"/>
      <c r="AK92" s="17"/>
      <c r="AL92" s="17"/>
    </row>
    <row r="93" spans="1:38" s="18" customFormat="1" x14ac:dyDescent="1.05">
      <c r="A93" s="15"/>
      <c r="B93" s="32"/>
      <c r="C93" s="19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5"/>
      <c r="AG93" s="15"/>
      <c r="AH93" s="15"/>
      <c r="AI93" s="15"/>
      <c r="AJ93" s="17"/>
      <c r="AK93" s="17"/>
      <c r="AL93" s="17"/>
    </row>
    <row r="94" spans="1:38" s="18" customFormat="1" x14ac:dyDescent="1.05">
      <c r="A94" s="15"/>
      <c r="B94" s="32"/>
      <c r="C94" s="19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5"/>
      <c r="AG94" s="15"/>
      <c r="AH94" s="15"/>
      <c r="AI94" s="15"/>
      <c r="AJ94" s="17"/>
      <c r="AK94" s="17"/>
      <c r="AL94" s="17"/>
    </row>
    <row r="95" spans="1:38" s="18" customFormat="1" x14ac:dyDescent="1.05">
      <c r="A95" s="15"/>
      <c r="B95" s="32"/>
      <c r="C95" s="19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5"/>
      <c r="AG95" s="15"/>
      <c r="AH95" s="15"/>
      <c r="AI95" s="15"/>
      <c r="AJ95" s="17"/>
      <c r="AK95" s="17"/>
      <c r="AL95" s="17"/>
    </row>
    <row r="96" spans="1:38" s="18" customFormat="1" x14ac:dyDescent="1.05">
      <c r="A96" s="15"/>
      <c r="B96" s="32"/>
      <c r="C96" s="19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5"/>
      <c r="AG96" s="15"/>
      <c r="AH96" s="15"/>
      <c r="AI96" s="15"/>
      <c r="AJ96" s="17"/>
      <c r="AK96" s="17"/>
      <c r="AL96" s="17"/>
    </row>
    <row r="97" spans="1:39" s="18" customFormat="1" x14ac:dyDescent="1.05">
      <c r="A97" s="15"/>
      <c r="B97" s="32"/>
      <c r="C97" s="19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5"/>
      <c r="AG97" s="15"/>
      <c r="AH97" s="15"/>
      <c r="AI97" s="15"/>
      <c r="AJ97" s="17"/>
      <c r="AK97" s="17"/>
      <c r="AL97" s="17"/>
    </row>
    <row r="98" spans="1:39" s="18" customFormat="1" x14ac:dyDescent="1.05">
      <c r="A98" s="15"/>
      <c r="B98" s="32"/>
      <c r="C98" s="19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5"/>
      <c r="AG98" s="15"/>
      <c r="AH98" s="15"/>
      <c r="AI98" s="15"/>
      <c r="AJ98" s="17"/>
      <c r="AK98" s="17"/>
      <c r="AL98" s="17"/>
    </row>
    <row r="99" spans="1:39" s="18" customFormat="1" x14ac:dyDescent="1.05">
      <c r="A99" s="15"/>
      <c r="B99" s="32"/>
      <c r="C99" s="19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5"/>
      <c r="AG99" s="15"/>
      <c r="AH99" s="15"/>
      <c r="AI99" s="15"/>
      <c r="AJ99" s="17"/>
      <c r="AK99" s="17"/>
      <c r="AL99" s="17"/>
    </row>
    <row r="100" spans="1:39" s="18" customFormat="1" x14ac:dyDescent="1.05">
      <c r="A100" s="15"/>
      <c r="B100" s="32"/>
      <c r="C100" s="19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5"/>
      <c r="AG100" s="15"/>
      <c r="AH100" s="15"/>
      <c r="AI100" s="15"/>
      <c r="AJ100" s="17"/>
      <c r="AK100" s="17"/>
      <c r="AL100" s="17"/>
    </row>
    <row r="101" spans="1:39" x14ac:dyDescent="1.05">
      <c r="AM101" s="18"/>
    </row>
    <row r="102" spans="1:39" x14ac:dyDescent="1.05">
      <c r="AM102" s="18"/>
    </row>
    <row r="103" spans="1:39" x14ac:dyDescent="1.05">
      <c r="AM103" s="18"/>
    </row>
    <row r="104" spans="1:39" x14ac:dyDescent="1.05">
      <c r="AM104" s="18"/>
    </row>
    <row r="105" spans="1:39" x14ac:dyDescent="1.05">
      <c r="AM105" s="18"/>
    </row>
    <row r="106" spans="1:39" x14ac:dyDescent="1.05">
      <c r="AM106" s="18"/>
    </row>
    <row r="107" spans="1:39" x14ac:dyDescent="1.05">
      <c r="AM107" s="18"/>
    </row>
    <row r="108" spans="1:39" x14ac:dyDescent="1.05">
      <c r="AM108" s="18"/>
    </row>
  </sheetData>
  <sheetProtection formatCells="0"/>
  <dataConsolidate/>
  <mergeCells count="80">
    <mergeCell ref="A1:AM1"/>
    <mergeCell ref="A4:A7"/>
    <mergeCell ref="B4:B7"/>
    <mergeCell ref="C4:C7"/>
    <mergeCell ref="D4:O4"/>
    <mergeCell ref="P4:AE4"/>
    <mergeCell ref="AF4:AM4"/>
    <mergeCell ref="D5:D7"/>
    <mergeCell ref="P5:W5"/>
    <mergeCell ref="H5:H7"/>
    <mergeCell ref="I5:I7"/>
    <mergeCell ref="K5:K7"/>
    <mergeCell ref="M5:M7"/>
    <mergeCell ref="E5:E7"/>
    <mergeCell ref="F5:F7"/>
    <mergeCell ref="G5:G7"/>
    <mergeCell ref="N5:N7"/>
    <mergeCell ref="O5:O7"/>
    <mergeCell ref="AM6:AM7"/>
    <mergeCell ref="AK6:AK7"/>
    <mergeCell ref="X5:AE5"/>
    <mergeCell ref="AF5:AI5"/>
    <mergeCell ref="AJ5:AM5"/>
    <mergeCell ref="X6:AA6"/>
    <mergeCell ref="AB6:AE6"/>
    <mergeCell ref="AF6:AF7"/>
    <mergeCell ref="AG6:AG7"/>
    <mergeCell ref="AL6:AL7"/>
    <mergeCell ref="P6:S6"/>
    <mergeCell ref="T6:W6"/>
    <mergeCell ref="AM70:AM71"/>
    <mergeCell ref="A70:C71"/>
    <mergeCell ref="D70:D71"/>
    <mergeCell ref="E70:E71"/>
    <mergeCell ref="F70:F71"/>
    <mergeCell ref="G70:G71"/>
    <mergeCell ref="N70:N71"/>
    <mergeCell ref="O70:O71"/>
    <mergeCell ref="AJ70:AJ71"/>
    <mergeCell ref="H70:H71"/>
    <mergeCell ref="I70:I71"/>
    <mergeCell ref="K70:K71"/>
    <mergeCell ref="M70:M71"/>
    <mergeCell ref="P71:S71"/>
    <mergeCell ref="T71:W71"/>
    <mergeCell ref="X71:AA71"/>
    <mergeCell ref="AB71:AE71"/>
    <mergeCell ref="AF71:AI71"/>
    <mergeCell ref="AL70:AL71"/>
    <mergeCell ref="AK70:AK71"/>
    <mergeCell ref="AI6:AI7"/>
    <mergeCell ref="AJ6:AJ7"/>
    <mergeCell ref="AH6:AH7"/>
    <mergeCell ref="AM72:AM73"/>
    <mergeCell ref="AK72:AK73"/>
    <mergeCell ref="A72:C73"/>
    <mergeCell ref="D72:D73"/>
    <mergeCell ref="E72:E73"/>
    <mergeCell ref="F72:F73"/>
    <mergeCell ref="G72:G73"/>
    <mergeCell ref="H72:H73"/>
    <mergeCell ref="I72:I73"/>
    <mergeCell ref="K72:K73"/>
    <mergeCell ref="M72:M73"/>
    <mergeCell ref="AF73:AI73"/>
    <mergeCell ref="N72:N73"/>
    <mergeCell ref="O72:O73"/>
    <mergeCell ref="AJ72:AJ73"/>
    <mergeCell ref="AL72:AL73"/>
    <mergeCell ref="D74:F74"/>
    <mergeCell ref="P73:S73"/>
    <mergeCell ref="T73:W73"/>
    <mergeCell ref="X73:AA73"/>
    <mergeCell ref="AB73:AE73"/>
    <mergeCell ref="J5:J7"/>
    <mergeCell ref="L5:L7"/>
    <mergeCell ref="J70:J71"/>
    <mergeCell ref="J72:J73"/>
    <mergeCell ref="L70:L71"/>
    <mergeCell ref="L72:L73"/>
  </mergeCells>
  <printOptions horizontalCentered="1" verticalCentered="1"/>
  <pageMargins left="0.19685039370078741" right="0.19685039370078741" top="0" bottom="3.937007874015748E-2" header="0" footer="0"/>
  <pageSetup paperSize="9" scale="19" orientation="landscape" horizontalDpi="300" verticalDpi="300" r:id="rId1"/>
  <headerFooter alignWithMargins="0"/>
  <colBreaks count="1" manualBreakCount="1">
    <brk id="39" max="7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P107"/>
  <sheetViews>
    <sheetView zoomScale="40" zoomScaleNormal="40" zoomScaleSheetLayoutView="30" workbookViewId="0">
      <pane ySplit="7" topLeftCell="A54" activePane="bottomLeft" state="frozen"/>
      <selection pane="bottomLeft" activeCell="B62" sqref="B62"/>
    </sheetView>
  </sheetViews>
  <sheetFormatPr defaultColWidth="8.83203125" defaultRowHeight="409.6" customHeight="1" x14ac:dyDescent="1.05"/>
  <cols>
    <col min="1" max="1" width="16.1640625" style="15" customWidth="1"/>
    <col min="2" max="2" width="150.5546875" style="15" customWidth="1"/>
    <col min="3" max="3" width="22.5546875" style="19" customWidth="1"/>
    <col min="4" max="5" width="20.5546875" style="15" customWidth="1"/>
    <col min="6" max="6" width="16.5546875" style="15" customWidth="1"/>
    <col min="7" max="13" width="20.1640625" style="15" customWidth="1"/>
    <col min="14" max="14" width="16.5546875" style="15" customWidth="1"/>
    <col min="15" max="15" width="20.5546875" style="15" customWidth="1"/>
    <col min="16" max="31" width="16.5546875" style="16" customWidth="1"/>
    <col min="32" max="35" width="16.5546875" style="15" customWidth="1"/>
    <col min="36" max="38" width="16.5546875" style="17" customWidth="1"/>
    <col min="39" max="39" width="16.5546875" style="5" customWidth="1"/>
    <col min="40" max="40" width="8.83203125" style="5" customWidth="1"/>
    <col min="41" max="16384" width="8.83203125" style="5"/>
  </cols>
  <sheetData>
    <row r="1" spans="1:42" s="1" customFormat="1" ht="75" customHeight="1" thickBot="1" x14ac:dyDescent="0.45">
      <c r="A1" s="413" t="s">
        <v>209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  <c r="P1" s="413"/>
      <c r="Q1" s="413"/>
      <c r="R1" s="413"/>
      <c r="S1" s="413"/>
      <c r="T1" s="413"/>
      <c r="U1" s="413"/>
      <c r="V1" s="413"/>
      <c r="W1" s="413"/>
      <c r="X1" s="413"/>
      <c r="Y1" s="413"/>
      <c r="Z1" s="413"/>
      <c r="AA1" s="413"/>
      <c r="AB1" s="413"/>
      <c r="AC1" s="413"/>
      <c r="AD1" s="413"/>
      <c r="AE1" s="413"/>
      <c r="AF1" s="413"/>
      <c r="AG1" s="413"/>
      <c r="AH1" s="413"/>
      <c r="AI1" s="413"/>
      <c r="AJ1" s="413"/>
      <c r="AK1" s="413"/>
      <c r="AL1" s="413"/>
      <c r="AM1" s="413"/>
    </row>
    <row r="2" spans="1:42" s="25" customFormat="1" ht="48.75" customHeight="1" thickTop="1" thickBot="1" x14ac:dyDescent="0.45">
      <c r="A2" s="92" t="s">
        <v>87</v>
      </c>
      <c r="B2" s="21"/>
      <c r="C2" s="90"/>
      <c r="D2" s="23" t="s">
        <v>173</v>
      </c>
      <c r="E2" s="21"/>
      <c r="F2" s="21"/>
      <c r="G2" s="21"/>
      <c r="H2" s="21"/>
      <c r="I2" s="21"/>
      <c r="J2" s="21"/>
      <c r="K2" s="21"/>
      <c r="L2" s="21"/>
      <c r="M2" s="21"/>
      <c r="N2" s="22"/>
      <c r="O2" s="23"/>
      <c r="P2" s="22"/>
      <c r="Q2" s="22"/>
      <c r="R2" s="24"/>
      <c r="S2" s="22" t="s">
        <v>174</v>
      </c>
      <c r="T2" s="22"/>
      <c r="U2" s="22"/>
      <c r="V2" s="22"/>
      <c r="W2" s="22"/>
      <c r="X2" s="22"/>
      <c r="Y2" s="22"/>
      <c r="Z2" s="22"/>
      <c r="AA2" s="22" t="s">
        <v>78</v>
      </c>
      <c r="AB2" s="241"/>
      <c r="AC2" s="22" t="s">
        <v>198</v>
      </c>
      <c r="AD2" s="22"/>
      <c r="AE2" s="22"/>
      <c r="AF2" s="22"/>
      <c r="AG2" s="22"/>
      <c r="AH2" s="22"/>
      <c r="AI2" s="22"/>
      <c r="AJ2" s="22"/>
      <c r="AK2" s="22"/>
      <c r="AL2" s="22"/>
      <c r="AM2" s="22"/>
    </row>
    <row r="3" spans="1:42" s="1" customFormat="1" ht="48.75" customHeight="1" thickTop="1" thickBot="1" x14ac:dyDescent="0.4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38"/>
      <c r="Q3" s="238"/>
      <c r="R3" s="3"/>
      <c r="S3" s="3"/>
      <c r="T3" s="238"/>
      <c r="U3" s="238"/>
      <c r="V3" s="3"/>
      <c r="W3" s="3"/>
      <c r="X3" s="238"/>
      <c r="Y3" s="238"/>
      <c r="Z3" s="3"/>
      <c r="AA3" s="3"/>
      <c r="AB3" s="238"/>
      <c r="AC3" s="238"/>
      <c r="AD3" s="3"/>
      <c r="AE3" s="3"/>
      <c r="AF3" s="3"/>
      <c r="AG3" s="3"/>
      <c r="AH3" s="3"/>
      <c r="AI3" s="3"/>
      <c r="AJ3" s="3"/>
      <c r="AK3" s="3"/>
      <c r="AL3" s="3"/>
      <c r="AM3" s="91" t="s">
        <v>171</v>
      </c>
    </row>
    <row r="4" spans="1:42" s="4" customFormat="1" ht="53.25" customHeight="1" thickBot="1" x14ac:dyDescent="0.45">
      <c r="A4" s="414" t="s">
        <v>10</v>
      </c>
      <c r="B4" s="445" t="s">
        <v>11</v>
      </c>
      <c r="C4" s="420" t="s">
        <v>89</v>
      </c>
      <c r="D4" s="376" t="s">
        <v>24</v>
      </c>
      <c r="E4" s="376"/>
      <c r="F4" s="376"/>
      <c r="G4" s="376"/>
      <c r="H4" s="376"/>
      <c r="I4" s="376"/>
      <c r="J4" s="376"/>
      <c r="K4" s="376"/>
      <c r="L4" s="376"/>
      <c r="M4" s="376"/>
      <c r="N4" s="376"/>
      <c r="O4" s="401"/>
      <c r="P4" s="423" t="s">
        <v>25</v>
      </c>
      <c r="Q4" s="424"/>
      <c r="R4" s="424"/>
      <c r="S4" s="424"/>
      <c r="T4" s="424"/>
      <c r="U4" s="424"/>
      <c r="V4" s="424"/>
      <c r="W4" s="424"/>
      <c r="X4" s="424"/>
      <c r="Y4" s="424"/>
      <c r="Z4" s="424"/>
      <c r="AA4" s="424"/>
      <c r="AB4" s="424"/>
      <c r="AC4" s="424"/>
      <c r="AD4" s="424"/>
      <c r="AE4" s="424"/>
      <c r="AF4" s="425" t="s">
        <v>28</v>
      </c>
      <c r="AG4" s="403"/>
      <c r="AH4" s="403"/>
      <c r="AI4" s="403"/>
      <c r="AJ4" s="403"/>
      <c r="AK4" s="403"/>
      <c r="AL4" s="403"/>
      <c r="AM4" s="403"/>
    </row>
    <row r="5" spans="1:42" s="4" customFormat="1" ht="53.25" customHeight="1" thickBot="1" x14ac:dyDescent="0.45">
      <c r="A5" s="415"/>
      <c r="B5" s="446"/>
      <c r="C5" s="421"/>
      <c r="D5" s="426" t="s">
        <v>31</v>
      </c>
      <c r="E5" s="434" t="s">
        <v>90</v>
      </c>
      <c r="F5" s="437" t="s">
        <v>27</v>
      </c>
      <c r="G5" s="439" t="s">
        <v>91</v>
      </c>
      <c r="H5" s="428" t="s">
        <v>92</v>
      </c>
      <c r="I5" s="345" t="s">
        <v>175</v>
      </c>
      <c r="J5" s="345" t="s">
        <v>176</v>
      </c>
      <c r="K5" s="345" t="s">
        <v>178</v>
      </c>
      <c r="L5" s="345" t="s">
        <v>177</v>
      </c>
      <c r="M5" s="431" t="s">
        <v>93</v>
      </c>
      <c r="N5" s="392" t="s">
        <v>206</v>
      </c>
      <c r="O5" s="394" t="s">
        <v>204</v>
      </c>
      <c r="P5" s="427" t="s">
        <v>3</v>
      </c>
      <c r="Q5" s="376"/>
      <c r="R5" s="376"/>
      <c r="S5" s="376"/>
      <c r="T5" s="376"/>
      <c r="U5" s="376"/>
      <c r="V5" s="376"/>
      <c r="W5" s="401"/>
      <c r="X5" s="400" t="s">
        <v>23</v>
      </c>
      <c r="Y5" s="376"/>
      <c r="Z5" s="376"/>
      <c r="AA5" s="376"/>
      <c r="AB5" s="376"/>
      <c r="AC5" s="376"/>
      <c r="AD5" s="376"/>
      <c r="AE5" s="401"/>
      <c r="AF5" s="402" t="s">
        <v>29</v>
      </c>
      <c r="AG5" s="403"/>
      <c r="AH5" s="403"/>
      <c r="AI5" s="404"/>
      <c r="AJ5" s="402" t="s">
        <v>30</v>
      </c>
      <c r="AK5" s="403"/>
      <c r="AL5" s="403"/>
      <c r="AM5" s="403"/>
    </row>
    <row r="6" spans="1:42" s="4" customFormat="1" ht="52.5" customHeight="1" x14ac:dyDescent="0.4">
      <c r="A6" s="415"/>
      <c r="B6" s="447"/>
      <c r="C6" s="421"/>
      <c r="D6" s="426"/>
      <c r="E6" s="435"/>
      <c r="F6" s="438"/>
      <c r="G6" s="440"/>
      <c r="H6" s="429"/>
      <c r="I6" s="346"/>
      <c r="J6" s="346"/>
      <c r="K6" s="346"/>
      <c r="L6" s="346"/>
      <c r="M6" s="432"/>
      <c r="N6" s="393"/>
      <c r="O6" s="394"/>
      <c r="P6" s="411" t="s">
        <v>94</v>
      </c>
      <c r="Q6" s="406"/>
      <c r="R6" s="406"/>
      <c r="S6" s="406"/>
      <c r="T6" s="406" t="s">
        <v>95</v>
      </c>
      <c r="U6" s="406"/>
      <c r="V6" s="406"/>
      <c r="W6" s="412"/>
      <c r="X6" s="405" t="s">
        <v>96</v>
      </c>
      <c r="Y6" s="406"/>
      <c r="Z6" s="406"/>
      <c r="AA6" s="406"/>
      <c r="AB6" s="406" t="s">
        <v>97</v>
      </c>
      <c r="AC6" s="406"/>
      <c r="AD6" s="406"/>
      <c r="AE6" s="407"/>
      <c r="AF6" s="400" t="s">
        <v>0</v>
      </c>
      <c r="AG6" s="376" t="s">
        <v>1</v>
      </c>
      <c r="AH6" s="376" t="s">
        <v>2</v>
      </c>
      <c r="AI6" s="401" t="s">
        <v>19</v>
      </c>
      <c r="AJ6" s="454" t="s">
        <v>156</v>
      </c>
      <c r="AK6" s="451" t="s">
        <v>154</v>
      </c>
      <c r="AL6" s="449" t="s">
        <v>157</v>
      </c>
      <c r="AM6" s="451" t="s">
        <v>26</v>
      </c>
      <c r="AP6" s="20"/>
    </row>
    <row r="7" spans="1:42" s="4" customFormat="1" ht="253.5" customHeight="1" thickBot="1" x14ac:dyDescent="0.45">
      <c r="A7" s="416"/>
      <c r="B7" s="448"/>
      <c r="C7" s="422"/>
      <c r="D7" s="392"/>
      <c r="E7" s="435"/>
      <c r="F7" s="438"/>
      <c r="G7" s="440"/>
      <c r="H7" s="430"/>
      <c r="I7" s="347"/>
      <c r="J7" s="347"/>
      <c r="K7" s="347"/>
      <c r="L7" s="347"/>
      <c r="M7" s="433"/>
      <c r="N7" s="393"/>
      <c r="O7" s="395"/>
      <c r="P7" s="80" t="s">
        <v>17</v>
      </c>
      <c r="Q7" s="81" t="s">
        <v>18</v>
      </c>
      <c r="R7" s="81" t="s">
        <v>207</v>
      </c>
      <c r="S7" s="81" t="s">
        <v>205</v>
      </c>
      <c r="T7" s="82" t="s">
        <v>17</v>
      </c>
      <c r="U7" s="81" t="s">
        <v>18</v>
      </c>
      <c r="V7" s="81" t="s">
        <v>207</v>
      </c>
      <c r="W7" s="81" t="s">
        <v>205</v>
      </c>
      <c r="X7" s="83" t="s">
        <v>17</v>
      </c>
      <c r="Y7" s="81" t="s">
        <v>18</v>
      </c>
      <c r="Z7" s="81" t="s">
        <v>207</v>
      </c>
      <c r="AA7" s="81" t="s">
        <v>205</v>
      </c>
      <c r="AB7" s="82" t="s">
        <v>17</v>
      </c>
      <c r="AC7" s="81" t="s">
        <v>18</v>
      </c>
      <c r="AD7" s="81" t="s">
        <v>207</v>
      </c>
      <c r="AE7" s="81" t="s">
        <v>205</v>
      </c>
      <c r="AF7" s="408"/>
      <c r="AG7" s="377"/>
      <c r="AH7" s="377"/>
      <c r="AI7" s="453"/>
      <c r="AJ7" s="455"/>
      <c r="AK7" s="452"/>
      <c r="AL7" s="450"/>
      <c r="AM7" s="452"/>
    </row>
    <row r="8" spans="1:42" s="38" customFormat="1" ht="44.25" customHeight="1" thickBot="1" x14ac:dyDescent="0.45">
      <c r="A8" s="228" t="s">
        <v>12</v>
      </c>
      <c r="B8" s="208" t="s">
        <v>20</v>
      </c>
      <c r="C8" s="103"/>
      <c r="D8" s="104">
        <f t="shared" ref="D8:AM8" si="0">SUM(D9:D10)</f>
        <v>175</v>
      </c>
      <c r="E8" s="172">
        <f t="shared" si="0"/>
        <v>56</v>
      </c>
      <c r="F8" s="105">
        <f t="shared" si="0"/>
        <v>0</v>
      </c>
      <c r="G8" s="106">
        <f t="shared" si="0"/>
        <v>56</v>
      </c>
      <c r="H8" s="107">
        <f t="shared" si="0"/>
        <v>0</v>
      </c>
      <c r="I8" s="105">
        <f t="shared" si="0"/>
        <v>0</v>
      </c>
      <c r="J8" s="105">
        <f t="shared" si="0"/>
        <v>56</v>
      </c>
      <c r="K8" s="105">
        <f t="shared" si="0"/>
        <v>0</v>
      </c>
      <c r="L8" s="105">
        <f t="shared" si="0"/>
        <v>0</v>
      </c>
      <c r="M8" s="108">
        <f t="shared" si="0"/>
        <v>0</v>
      </c>
      <c r="N8" s="109">
        <f t="shared" si="0"/>
        <v>0</v>
      </c>
      <c r="O8" s="175">
        <f t="shared" si="0"/>
        <v>119</v>
      </c>
      <c r="P8" s="111">
        <f t="shared" si="0"/>
        <v>0</v>
      </c>
      <c r="Q8" s="105">
        <f t="shared" si="0"/>
        <v>32</v>
      </c>
      <c r="R8" s="105">
        <f t="shared" si="0"/>
        <v>0</v>
      </c>
      <c r="S8" s="105">
        <f t="shared" si="0"/>
        <v>68</v>
      </c>
      <c r="T8" s="105">
        <f t="shared" si="0"/>
        <v>0</v>
      </c>
      <c r="U8" s="105">
        <f t="shared" si="0"/>
        <v>24</v>
      </c>
      <c r="V8" s="105">
        <f t="shared" si="0"/>
        <v>0</v>
      </c>
      <c r="W8" s="110">
        <f t="shared" si="0"/>
        <v>51</v>
      </c>
      <c r="X8" s="112">
        <f t="shared" si="0"/>
        <v>0</v>
      </c>
      <c r="Y8" s="105">
        <f t="shared" si="0"/>
        <v>0</v>
      </c>
      <c r="Z8" s="105">
        <f t="shared" si="0"/>
        <v>0</v>
      </c>
      <c r="AA8" s="105">
        <f t="shared" si="0"/>
        <v>0</v>
      </c>
      <c r="AB8" s="105">
        <f t="shared" si="0"/>
        <v>0</v>
      </c>
      <c r="AC8" s="105">
        <f t="shared" si="0"/>
        <v>0</v>
      </c>
      <c r="AD8" s="105">
        <f t="shared" si="0"/>
        <v>0</v>
      </c>
      <c r="AE8" s="110">
        <f t="shared" si="0"/>
        <v>0</v>
      </c>
      <c r="AF8" s="209">
        <f t="shared" si="0"/>
        <v>4</v>
      </c>
      <c r="AG8" s="210">
        <f t="shared" si="0"/>
        <v>3</v>
      </c>
      <c r="AH8" s="210">
        <f t="shared" si="0"/>
        <v>0</v>
      </c>
      <c r="AI8" s="211">
        <f t="shared" si="0"/>
        <v>0</v>
      </c>
      <c r="AJ8" s="246">
        <f t="shared" si="0"/>
        <v>2.2399999999999998</v>
      </c>
      <c r="AK8" s="105">
        <f t="shared" si="0"/>
        <v>0</v>
      </c>
      <c r="AL8" s="105">
        <f>SUM(AL9:AL10)</f>
        <v>1</v>
      </c>
      <c r="AM8" s="110">
        <f t="shared" si="0"/>
        <v>0</v>
      </c>
    </row>
    <row r="9" spans="1:42" s="27" customFormat="1" ht="36" customHeight="1" x14ac:dyDescent="0.4">
      <c r="A9" s="66" t="s">
        <v>9</v>
      </c>
      <c r="B9" s="67" t="s">
        <v>201</v>
      </c>
      <c r="C9" s="68" t="s">
        <v>80</v>
      </c>
      <c r="D9" s="87">
        <f>SUM(E9,O9)</f>
        <v>150</v>
      </c>
      <c r="E9" s="69">
        <f>SUM(F9:G9,N9)</f>
        <v>48</v>
      </c>
      <c r="F9" s="70">
        <f>SUM(P9+T9+X9+AB9)</f>
        <v>0</v>
      </c>
      <c r="G9" s="86">
        <f>SUM(Q9+U9+Y9+AC9)</f>
        <v>48</v>
      </c>
      <c r="H9" s="84"/>
      <c r="I9" s="71"/>
      <c r="J9" s="93">
        <v>48</v>
      </c>
      <c r="K9" s="71"/>
      <c r="L9" s="88"/>
      <c r="M9" s="88"/>
      <c r="N9" s="89">
        <f>SUM(R9+V9+Z9+AD9)</f>
        <v>0</v>
      </c>
      <c r="O9" s="72">
        <f>SUM(S9+W9+AA9+AE9)</f>
        <v>102</v>
      </c>
      <c r="P9" s="267"/>
      <c r="Q9" s="268">
        <v>24</v>
      </c>
      <c r="R9" s="73"/>
      <c r="S9" s="73">
        <v>51</v>
      </c>
      <c r="T9" s="268"/>
      <c r="U9" s="268">
        <v>24</v>
      </c>
      <c r="V9" s="73"/>
      <c r="W9" s="74">
        <v>51</v>
      </c>
      <c r="X9" s="269"/>
      <c r="Y9" s="268"/>
      <c r="Z9" s="73"/>
      <c r="AA9" s="73"/>
      <c r="AB9" s="268"/>
      <c r="AC9" s="268"/>
      <c r="AD9" s="73"/>
      <c r="AE9" s="74"/>
      <c r="AF9" s="75">
        <v>3</v>
      </c>
      <c r="AG9" s="76">
        <v>3</v>
      </c>
      <c r="AH9" s="76"/>
      <c r="AI9" s="77"/>
      <c r="AJ9" s="261">
        <f>E9/25</f>
        <v>1.92</v>
      </c>
      <c r="AK9" s="178"/>
      <c r="AL9" s="178"/>
      <c r="AM9" s="179"/>
    </row>
    <row r="10" spans="1:42" s="27" customFormat="1" ht="36" customHeight="1" thickBot="1" x14ac:dyDescent="0.45">
      <c r="A10" s="227" t="s">
        <v>8</v>
      </c>
      <c r="B10" s="96" t="s">
        <v>43</v>
      </c>
      <c r="C10" s="97" t="s">
        <v>85</v>
      </c>
      <c r="D10" s="87">
        <f>SUM(E10,O10)</f>
        <v>25</v>
      </c>
      <c r="E10" s="69">
        <f>SUM(F10:G10,N10)</f>
        <v>8</v>
      </c>
      <c r="F10" s="70">
        <f>SUM(P10+T10+X10+AB10)</f>
        <v>0</v>
      </c>
      <c r="G10" s="86">
        <f>SUM(Q10+U10+Y10+AC10)</f>
        <v>8</v>
      </c>
      <c r="H10" s="84"/>
      <c r="I10" s="71"/>
      <c r="J10" s="93">
        <v>8</v>
      </c>
      <c r="K10" s="71"/>
      <c r="L10" s="88"/>
      <c r="M10" s="88"/>
      <c r="N10" s="89">
        <f>SUM(R10+V10+Z10+AD10)</f>
        <v>0</v>
      </c>
      <c r="O10" s="72">
        <f>SUM(S10+W10+AA10+AE10)</f>
        <v>17</v>
      </c>
      <c r="P10" s="270"/>
      <c r="Q10" s="271">
        <v>8</v>
      </c>
      <c r="R10" s="78"/>
      <c r="S10" s="78">
        <v>17</v>
      </c>
      <c r="T10" s="271"/>
      <c r="U10" s="271"/>
      <c r="V10" s="78"/>
      <c r="W10" s="79"/>
      <c r="X10" s="272"/>
      <c r="Y10" s="271"/>
      <c r="Z10" s="78"/>
      <c r="AA10" s="78"/>
      <c r="AB10" s="271"/>
      <c r="AC10" s="271"/>
      <c r="AD10" s="78"/>
      <c r="AE10" s="79"/>
      <c r="AF10" s="98">
        <v>1</v>
      </c>
      <c r="AG10" s="99"/>
      <c r="AH10" s="99"/>
      <c r="AI10" s="100"/>
      <c r="AJ10" s="243">
        <f>E10/25</f>
        <v>0.32</v>
      </c>
      <c r="AK10" s="78"/>
      <c r="AL10" s="101">
        <f>SUM(AD10:AG10)</f>
        <v>1</v>
      </c>
      <c r="AM10" s="79"/>
    </row>
    <row r="11" spans="1:42" s="38" customFormat="1" ht="44.25" customHeight="1" thickBot="1" x14ac:dyDescent="0.45">
      <c r="A11" s="228" t="s">
        <v>33</v>
      </c>
      <c r="B11" s="208" t="s">
        <v>21</v>
      </c>
      <c r="C11" s="103"/>
      <c r="D11" s="104">
        <f t="shared" ref="D11:AM11" si="1">SUM(D12:D12)</f>
        <v>50</v>
      </c>
      <c r="E11" s="105">
        <f t="shared" si="1"/>
        <v>8</v>
      </c>
      <c r="F11" s="105">
        <f t="shared" si="1"/>
        <v>4</v>
      </c>
      <c r="G11" s="106">
        <f t="shared" si="1"/>
        <v>4</v>
      </c>
      <c r="H11" s="107">
        <f t="shared" si="1"/>
        <v>4</v>
      </c>
      <c r="I11" s="105">
        <f t="shared" si="1"/>
        <v>0</v>
      </c>
      <c r="J11" s="105">
        <f t="shared" si="1"/>
        <v>0</v>
      </c>
      <c r="K11" s="105">
        <f t="shared" si="1"/>
        <v>0</v>
      </c>
      <c r="L11" s="105">
        <f t="shared" si="1"/>
        <v>0</v>
      </c>
      <c r="M11" s="108">
        <f t="shared" si="1"/>
        <v>0</v>
      </c>
      <c r="N11" s="109">
        <f t="shared" si="1"/>
        <v>0</v>
      </c>
      <c r="O11" s="110">
        <f t="shared" si="1"/>
        <v>42</v>
      </c>
      <c r="P11" s="111">
        <f t="shared" si="1"/>
        <v>4</v>
      </c>
      <c r="Q11" s="105">
        <f t="shared" si="1"/>
        <v>4</v>
      </c>
      <c r="R11" s="105">
        <f t="shared" si="1"/>
        <v>0</v>
      </c>
      <c r="S11" s="105">
        <f t="shared" si="1"/>
        <v>42</v>
      </c>
      <c r="T11" s="105">
        <f t="shared" si="1"/>
        <v>0</v>
      </c>
      <c r="U11" s="105">
        <f t="shared" si="1"/>
        <v>0</v>
      </c>
      <c r="V11" s="105">
        <f t="shared" si="1"/>
        <v>0</v>
      </c>
      <c r="W11" s="110">
        <f t="shared" si="1"/>
        <v>0</v>
      </c>
      <c r="X11" s="112">
        <f t="shared" si="1"/>
        <v>0</v>
      </c>
      <c r="Y11" s="105">
        <f t="shared" si="1"/>
        <v>0</v>
      </c>
      <c r="Z11" s="105">
        <f t="shared" si="1"/>
        <v>0</v>
      </c>
      <c r="AA11" s="105">
        <f t="shared" si="1"/>
        <v>0</v>
      </c>
      <c r="AB11" s="105">
        <f t="shared" si="1"/>
        <v>0</v>
      </c>
      <c r="AC11" s="105">
        <f t="shared" si="1"/>
        <v>0</v>
      </c>
      <c r="AD11" s="105">
        <f t="shared" si="1"/>
        <v>0</v>
      </c>
      <c r="AE11" s="110">
        <f t="shared" si="1"/>
        <v>0</v>
      </c>
      <c r="AF11" s="112">
        <f t="shared" si="1"/>
        <v>2</v>
      </c>
      <c r="AG11" s="105">
        <f t="shared" si="1"/>
        <v>0</v>
      </c>
      <c r="AH11" s="105">
        <f t="shared" si="1"/>
        <v>0</v>
      </c>
      <c r="AI11" s="108">
        <f t="shared" si="1"/>
        <v>0</v>
      </c>
      <c r="AJ11" s="246">
        <f t="shared" si="1"/>
        <v>0.32</v>
      </c>
      <c r="AK11" s="105">
        <f t="shared" si="1"/>
        <v>0</v>
      </c>
      <c r="AL11" s="105">
        <f t="shared" si="1"/>
        <v>2</v>
      </c>
      <c r="AM11" s="110">
        <f t="shared" si="1"/>
        <v>0</v>
      </c>
    </row>
    <row r="12" spans="1:42" s="27" customFormat="1" ht="36" customHeight="1" thickBot="1" x14ac:dyDescent="0.45">
      <c r="A12" s="273" t="s">
        <v>9</v>
      </c>
      <c r="B12" s="113" t="s">
        <v>57</v>
      </c>
      <c r="C12" s="114" t="s">
        <v>85</v>
      </c>
      <c r="D12" s="87">
        <f>SUM(E12,O12)</f>
        <v>50</v>
      </c>
      <c r="E12" s="69">
        <f>SUM(F12:G12,N12)</f>
        <v>8</v>
      </c>
      <c r="F12" s="70">
        <f>SUM(P12+T12+X12+AB12)</f>
        <v>4</v>
      </c>
      <c r="G12" s="86">
        <f>SUM(Q12+U12+Y12+AC12)</f>
        <v>4</v>
      </c>
      <c r="H12" s="84">
        <v>4</v>
      </c>
      <c r="I12" s="71"/>
      <c r="J12" s="71"/>
      <c r="K12" s="71"/>
      <c r="L12" s="88"/>
      <c r="M12" s="88"/>
      <c r="N12" s="89">
        <f>SUM(R12+V12+Z12+AD12)</f>
        <v>0</v>
      </c>
      <c r="O12" s="72">
        <f>SUM(S12+W12+AA12+AE12)</f>
        <v>42</v>
      </c>
      <c r="P12" s="274">
        <v>4</v>
      </c>
      <c r="Q12" s="275">
        <v>4</v>
      </c>
      <c r="R12" s="94"/>
      <c r="S12" s="94">
        <v>42</v>
      </c>
      <c r="T12" s="275"/>
      <c r="U12" s="275"/>
      <c r="V12" s="94"/>
      <c r="W12" s="95"/>
      <c r="X12" s="276"/>
      <c r="Y12" s="275"/>
      <c r="Z12" s="94"/>
      <c r="AA12" s="94"/>
      <c r="AB12" s="275"/>
      <c r="AC12" s="275"/>
      <c r="AD12" s="94"/>
      <c r="AE12" s="95"/>
      <c r="AF12" s="115">
        <v>2</v>
      </c>
      <c r="AG12" s="116"/>
      <c r="AH12" s="116"/>
      <c r="AI12" s="117"/>
      <c r="AJ12" s="262">
        <f>E12/25</f>
        <v>0.32</v>
      </c>
      <c r="AK12" s="118"/>
      <c r="AL12" s="119">
        <v>2</v>
      </c>
      <c r="AM12" s="120"/>
    </row>
    <row r="13" spans="1:42" s="38" customFormat="1" ht="44.25" customHeight="1" thickBot="1" x14ac:dyDescent="0.45">
      <c r="A13" s="277" t="s">
        <v>34</v>
      </c>
      <c r="B13" s="212" t="s">
        <v>37</v>
      </c>
      <c r="C13" s="122"/>
      <c r="D13" s="123">
        <f t="shared" ref="D13:AM13" si="2">SUM(D14:D14)</f>
        <v>55</v>
      </c>
      <c r="E13" s="124">
        <f t="shared" si="2"/>
        <v>20</v>
      </c>
      <c r="F13" s="124">
        <f t="shared" si="2"/>
        <v>8</v>
      </c>
      <c r="G13" s="125">
        <f t="shared" si="2"/>
        <v>12</v>
      </c>
      <c r="H13" s="126">
        <f t="shared" si="2"/>
        <v>12</v>
      </c>
      <c r="I13" s="124">
        <f t="shared" si="2"/>
        <v>0</v>
      </c>
      <c r="J13" s="124">
        <f t="shared" si="2"/>
        <v>0</v>
      </c>
      <c r="K13" s="124">
        <f t="shared" si="2"/>
        <v>0</v>
      </c>
      <c r="L13" s="124">
        <f t="shared" si="2"/>
        <v>0</v>
      </c>
      <c r="M13" s="127">
        <f t="shared" si="2"/>
        <v>0</v>
      </c>
      <c r="N13" s="128">
        <f t="shared" si="2"/>
        <v>0</v>
      </c>
      <c r="O13" s="129">
        <f t="shared" si="2"/>
        <v>35</v>
      </c>
      <c r="P13" s="278">
        <f t="shared" si="2"/>
        <v>8</v>
      </c>
      <c r="Q13" s="124">
        <f t="shared" si="2"/>
        <v>12</v>
      </c>
      <c r="R13" s="124">
        <f t="shared" si="2"/>
        <v>0</v>
      </c>
      <c r="S13" s="124">
        <f t="shared" si="2"/>
        <v>35</v>
      </c>
      <c r="T13" s="124">
        <f t="shared" si="2"/>
        <v>0</v>
      </c>
      <c r="U13" s="124">
        <f t="shared" si="2"/>
        <v>0</v>
      </c>
      <c r="V13" s="124">
        <f t="shared" si="2"/>
        <v>0</v>
      </c>
      <c r="W13" s="129">
        <f t="shared" si="2"/>
        <v>0</v>
      </c>
      <c r="X13" s="130">
        <f t="shared" si="2"/>
        <v>0</v>
      </c>
      <c r="Y13" s="124">
        <f t="shared" si="2"/>
        <v>0</v>
      </c>
      <c r="Z13" s="124">
        <f t="shared" si="2"/>
        <v>0</v>
      </c>
      <c r="AA13" s="124">
        <f t="shared" si="2"/>
        <v>0</v>
      </c>
      <c r="AB13" s="124">
        <f t="shared" si="2"/>
        <v>0</v>
      </c>
      <c r="AC13" s="124">
        <f t="shared" si="2"/>
        <v>0</v>
      </c>
      <c r="AD13" s="124">
        <f t="shared" si="2"/>
        <v>0</v>
      </c>
      <c r="AE13" s="129">
        <f t="shared" si="2"/>
        <v>0</v>
      </c>
      <c r="AF13" s="130">
        <f t="shared" si="2"/>
        <v>2</v>
      </c>
      <c r="AG13" s="124">
        <f t="shared" si="2"/>
        <v>0</v>
      </c>
      <c r="AH13" s="124">
        <f t="shared" si="2"/>
        <v>0</v>
      </c>
      <c r="AI13" s="127">
        <f t="shared" si="2"/>
        <v>0</v>
      </c>
      <c r="AJ13" s="263">
        <f t="shared" si="2"/>
        <v>0.8</v>
      </c>
      <c r="AK13" s="124">
        <f t="shared" si="2"/>
        <v>0</v>
      </c>
      <c r="AL13" s="124">
        <f t="shared" si="2"/>
        <v>2</v>
      </c>
      <c r="AM13" s="129">
        <f t="shared" si="2"/>
        <v>0</v>
      </c>
    </row>
    <row r="14" spans="1:42" s="27" customFormat="1" ht="36" customHeight="1" thickBot="1" x14ac:dyDescent="0.45">
      <c r="A14" s="273" t="s">
        <v>9</v>
      </c>
      <c r="B14" s="113" t="s">
        <v>53</v>
      </c>
      <c r="C14" s="114" t="s">
        <v>79</v>
      </c>
      <c r="D14" s="87">
        <f>SUM(E14,O14)</f>
        <v>55</v>
      </c>
      <c r="E14" s="69">
        <f>SUM(F14:G14,N14)</f>
        <v>20</v>
      </c>
      <c r="F14" s="70">
        <f>SUM(P14+T14+X14+AB14)</f>
        <v>8</v>
      </c>
      <c r="G14" s="86">
        <f>SUM(Q14+U14+Y14+AC14)</f>
        <v>12</v>
      </c>
      <c r="H14" s="84">
        <v>12</v>
      </c>
      <c r="I14" s="71"/>
      <c r="J14" s="71"/>
      <c r="K14" s="71"/>
      <c r="L14" s="88"/>
      <c r="M14" s="88"/>
      <c r="N14" s="89">
        <f>SUM(R14+V14+Z14+AD14)</f>
        <v>0</v>
      </c>
      <c r="O14" s="72">
        <f>SUM(S14+W14+AA14+AE14)</f>
        <v>35</v>
      </c>
      <c r="P14" s="274">
        <v>8</v>
      </c>
      <c r="Q14" s="275">
        <v>12</v>
      </c>
      <c r="R14" s="94"/>
      <c r="S14" s="94">
        <v>35</v>
      </c>
      <c r="T14" s="275"/>
      <c r="U14" s="275"/>
      <c r="V14" s="94"/>
      <c r="W14" s="95"/>
      <c r="X14" s="276"/>
      <c r="Y14" s="275"/>
      <c r="Z14" s="94"/>
      <c r="AA14" s="94"/>
      <c r="AB14" s="275"/>
      <c r="AC14" s="275"/>
      <c r="AD14" s="94"/>
      <c r="AE14" s="95"/>
      <c r="AF14" s="115">
        <v>2</v>
      </c>
      <c r="AG14" s="116"/>
      <c r="AH14" s="116"/>
      <c r="AI14" s="117"/>
      <c r="AJ14" s="262">
        <f>E14/25</f>
        <v>0.8</v>
      </c>
      <c r="AK14" s="118"/>
      <c r="AL14" s="119">
        <v>2</v>
      </c>
      <c r="AM14" s="120"/>
    </row>
    <row r="15" spans="1:42" s="38" customFormat="1" ht="44.25" customHeight="1" thickBot="1" x14ac:dyDescent="0.45">
      <c r="A15" s="279" t="s">
        <v>36</v>
      </c>
      <c r="B15" s="213" t="s">
        <v>35</v>
      </c>
      <c r="C15" s="132"/>
      <c r="D15" s="133">
        <f t="shared" ref="D15:AM15" si="3">SUM(D16:D18)</f>
        <v>375</v>
      </c>
      <c r="E15" s="134">
        <f t="shared" si="3"/>
        <v>72</v>
      </c>
      <c r="F15" s="134">
        <f t="shared" si="3"/>
        <v>36</v>
      </c>
      <c r="G15" s="135">
        <f t="shared" si="3"/>
        <v>36</v>
      </c>
      <c r="H15" s="136">
        <f t="shared" si="3"/>
        <v>24</v>
      </c>
      <c r="I15" s="134">
        <f t="shared" si="3"/>
        <v>8</v>
      </c>
      <c r="J15" s="134">
        <f t="shared" si="3"/>
        <v>4</v>
      </c>
      <c r="K15" s="134">
        <f t="shared" si="3"/>
        <v>0</v>
      </c>
      <c r="L15" s="134">
        <f t="shared" si="3"/>
        <v>0</v>
      </c>
      <c r="M15" s="137">
        <f t="shared" si="3"/>
        <v>0</v>
      </c>
      <c r="N15" s="138">
        <f t="shared" si="3"/>
        <v>0</v>
      </c>
      <c r="O15" s="139">
        <f t="shared" si="3"/>
        <v>303</v>
      </c>
      <c r="P15" s="280">
        <f t="shared" si="3"/>
        <v>16</v>
      </c>
      <c r="Q15" s="134">
        <f t="shared" si="3"/>
        <v>16</v>
      </c>
      <c r="R15" s="134">
        <f t="shared" si="3"/>
        <v>0</v>
      </c>
      <c r="S15" s="134">
        <f t="shared" si="3"/>
        <v>118</v>
      </c>
      <c r="T15" s="134">
        <f t="shared" si="3"/>
        <v>16</v>
      </c>
      <c r="U15" s="134">
        <f t="shared" si="3"/>
        <v>16</v>
      </c>
      <c r="V15" s="134">
        <f t="shared" si="3"/>
        <v>0</v>
      </c>
      <c r="W15" s="139">
        <f t="shared" si="3"/>
        <v>118</v>
      </c>
      <c r="X15" s="140">
        <f t="shared" si="3"/>
        <v>4</v>
      </c>
      <c r="Y15" s="134">
        <f t="shared" si="3"/>
        <v>4</v>
      </c>
      <c r="Z15" s="134">
        <f t="shared" si="3"/>
        <v>0</v>
      </c>
      <c r="AA15" s="134">
        <f t="shared" si="3"/>
        <v>67</v>
      </c>
      <c r="AB15" s="134">
        <f t="shared" si="3"/>
        <v>0</v>
      </c>
      <c r="AC15" s="134">
        <f t="shared" si="3"/>
        <v>0</v>
      </c>
      <c r="AD15" s="134">
        <f t="shared" si="3"/>
        <v>0</v>
      </c>
      <c r="AE15" s="139">
        <f t="shared" si="3"/>
        <v>0</v>
      </c>
      <c r="AF15" s="140">
        <f t="shared" si="3"/>
        <v>6</v>
      </c>
      <c r="AG15" s="134">
        <f t="shared" si="3"/>
        <v>6</v>
      </c>
      <c r="AH15" s="134">
        <f t="shared" si="3"/>
        <v>3</v>
      </c>
      <c r="AI15" s="137">
        <f t="shared" si="3"/>
        <v>0</v>
      </c>
      <c r="AJ15" s="264">
        <f t="shared" si="3"/>
        <v>2.88</v>
      </c>
      <c r="AK15" s="134">
        <f>SUM(AK16:AK18)</f>
        <v>0</v>
      </c>
      <c r="AL15" s="134">
        <f>SUM(AL16:AL18)</f>
        <v>0</v>
      </c>
      <c r="AM15" s="139">
        <f t="shared" si="3"/>
        <v>0</v>
      </c>
    </row>
    <row r="16" spans="1:42" s="27" customFormat="1" ht="36" customHeight="1" x14ac:dyDescent="0.4">
      <c r="A16" s="273" t="s">
        <v>9</v>
      </c>
      <c r="B16" s="113" t="s">
        <v>44</v>
      </c>
      <c r="C16" s="114" t="s">
        <v>79</v>
      </c>
      <c r="D16" s="87">
        <f>SUM(E16,O16)</f>
        <v>150</v>
      </c>
      <c r="E16" s="69">
        <f>SUM(F16:G16,N16)</f>
        <v>32</v>
      </c>
      <c r="F16" s="70">
        <f t="shared" ref="F16:G18" si="4">SUM(P16+T16+X16+AB16)</f>
        <v>16</v>
      </c>
      <c r="G16" s="86">
        <f t="shared" si="4"/>
        <v>16</v>
      </c>
      <c r="H16" s="84">
        <v>16</v>
      </c>
      <c r="I16" s="71"/>
      <c r="J16" s="71"/>
      <c r="K16" s="71"/>
      <c r="L16" s="88"/>
      <c r="M16" s="88"/>
      <c r="N16" s="89">
        <f t="shared" ref="N16:O18" si="5">SUM(R16+V16+Z16+AD16)</f>
        <v>0</v>
      </c>
      <c r="O16" s="72">
        <f t="shared" si="5"/>
        <v>118</v>
      </c>
      <c r="P16" s="274">
        <v>16</v>
      </c>
      <c r="Q16" s="275">
        <v>16</v>
      </c>
      <c r="R16" s="94">
        <v>0</v>
      </c>
      <c r="S16" s="94">
        <v>118</v>
      </c>
      <c r="T16" s="275"/>
      <c r="U16" s="275"/>
      <c r="V16" s="94"/>
      <c r="W16" s="95"/>
      <c r="X16" s="276"/>
      <c r="Y16" s="275"/>
      <c r="Z16" s="94"/>
      <c r="AA16" s="94"/>
      <c r="AB16" s="275"/>
      <c r="AC16" s="275"/>
      <c r="AD16" s="94"/>
      <c r="AE16" s="95"/>
      <c r="AF16" s="115">
        <v>6</v>
      </c>
      <c r="AG16" s="116"/>
      <c r="AH16" s="116"/>
      <c r="AI16" s="117"/>
      <c r="AJ16" s="243">
        <f>E16/25</f>
        <v>1.28</v>
      </c>
      <c r="AK16" s="70"/>
      <c r="AL16" s="94"/>
      <c r="AM16" s="95"/>
    </row>
    <row r="17" spans="1:39" s="27" customFormat="1" ht="36" customHeight="1" x14ac:dyDescent="0.4">
      <c r="A17" s="66" t="s">
        <v>8</v>
      </c>
      <c r="B17" s="67" t="s">
        <v>45</v>
      </c>
      <c r="C17" s="68" t="s">
        <v>80</v>
      </c>
      <c r="D17" s="87">
        <f>SUM(E17,O17)</f>
        <v>150</v>
      </c>
      <c r="E17" s="69">
        <f>SUM(F17:G17,N17)</f>
        <v>32</v>
      </c>
      <c r="F17" s="70">
        <f t="shared" si="4"/>
        <v>16</v>
      </c>
      <c r="G17" s="86">
        <f t="shared" si="4"/>
        <v>16</v>
      </c>
      <c r="H17" s="84">
        <v>8</v>
      </c>
      <c r="I17" s="71">
        <v>8</v>
      </c>
      <c r="J17" s="71"/>
      <c r="K17" s="71"/>
      <c r="L17" s="88"/>
      <c r="M17" s="88"/>
      <c r="N17" s="89">
        <f t="shared" si="5"/>
        <v>0</v>
      </c>
      <c r="O17" s="72">
        <f t="shared" si="5"/>
        <v>118</v>
      </c>
      <c r="P17" s="267"/>
      <c r="Q17" s="268"/>
      <c r="R17" s="73"/>
      <c r="S17" s="73"/>
      <c r="T17" s="268">
        <v>16</v>
      </c>
      <c r="U17" s="268">
        <v>16</v>
      </c>
      <c r="V17" s="73">
        <v>0</v>
      </c>
      <c r="W17" s="74">
        <v>118</v>
      </c>
      <c r="X17" s="269"/>
      <c r="Y17" s="268"/>
      <c r="Z17" s="73"/>
      <c r="AA17" s="73"/>
      <c r="AB17" s="268"/>
      <c r="AC17" s="268"/>
      <c r="AD17" s="73"/>
      <c r="AE17" s="74"/>
      <c r="AF17" s="75"/>
      <c r="AG17" s="76">
        <v>6</v>
      </c>
      <c r="AH17" s="76"/>
      <c r="AI17" s="77"/>
      <c r="AJ17" s="243">
        <f t="shared" ref="AJ17:AJ18" si="6">E17/25</f>
        <v>1.28</v>
      </c>
      <c r="AK17" s="281"/>
      <c r="AL17" s="73"/>
      <c r="AM17" s="74"/>
    </row>
    <row r="18" spans="1:39" s="27" customFormat="1" ht="36" customHeight="1" thickBot="1" x14ac:dyDescent="0.45">
      <c r="A18" s="66" t="s">
        <v>7</v>
      </c>
      <c r="B18" s="67" t="s">
        <v>46</v>
      </c>
      <c r="C18" s="68" t="s">
        <v>83</v>
      </c>
      <c r="D18" s="87">
        <f>SUM(E18,O18)</f>
        <v>75</v>
      </c>
      <c r="E18" s="69">
        <f>SUM(F18:G18,N18)</f>
        <v>8</v>
      </c>
      <c r="F18" s="70">
        <f t="shared" si="4"/>
        <v>4</v>
      </c>
      <c r="G18" s="86">
        <f t="shared" si="4"/>
        <v>4</v>
      </c>
      <c r="H18" s="84"/>
      <c r="I18" s="71"/>
      <c r="J18" s="93">
        <v>4</v>
      </c>
      <c r="K18" s="71"/>
      <c r="L18" s="88"/>
      <c r="M18" s="88"/>
      <c r="N18" s="89">
        <f t="shared" si="5"/>
        <v>0</v>
      </c>
      <c r="O18" s="72">
        <f t="shared" si="5"/>
        <v>67</v>
      </c>
      <c r="P18" s="267"/>
      <c r="Q18" s="268"/>
      <c r="R18" s="73"/>
      <c r="S18" s="73"/>
      <c r="T18" s="268"/>
      <c r="U18" s="268"/>
      <c r="V18" s="73"/>
      <c r="W18" s="74"/>
      <c r="X18" s="269">
        <v>4</v>
      </c>
      <c r="Y18" s="268">
        <v>4</v>
      </c>
      <c r="Z18" s="73">
        <v>0</v>
      </c>
      <c r="AA18" s="73">
        <v>67</v>
      </c>
      <c r="AB18" s="268"/>
      <c r="AC18" s="268"/>
      <c r="AD18" s="73"/>
      <c r="AE18" s="74"/>
      <c r="AF18" s="75"/>
      <c r="AG18" s="76"/>
      <c r="AH18" s="76">
        <v>3</v>
      </c>
      <c r="AI18" s="77"/>
      <c r="AJ18" s="243">
        <f t="shared" si="6"/>
        <v>0.32</v>
      </c>
      <c r="AK18" s="101"/>
      <c r="AL18" s="78"/>
      <c r="AM18" s="79"/>
    </row>
    <row r="19" spans="1:39" s="39" customFormat="1" ht="44.25" customHeight="1" thickBot="1" x14ac:dyDescent="0.45">
      <c r="A19" s="228" t="s">
        <v>38</v>
      </c>
      <c r="B19" s="208" t="s">
        <v>22</v>
      </c>
      <c r="C19" s="141"/>
      <c r="D19" s="142">
        <f t="shared" ref="D19:AM19" si="7">SUM(D20:D29)</f>
        <v>525</v>
      </c>
      <c r="E19" s="143">
        <f t="shared" si="7"/>
        <v>128</v>
      </c>
      <c r="F19" s="143">
        <f t="shared" si="7"/>
        <v>48</v>
      </c>
      <c r="G19" s="144">
        <f t="shared" si="7"/>
        <v>80</v>
      </c>
      <c r="H19" s="145">
        <f t="shared" si="7"/>
        <v>24</v>
      </c>
      <c r="I19" s="143">
        <f t="shared" si="7"/>
        <v>8</v>
      </c>
      <c r="J19" s="143">
        <f t="shared" si="7"/>
        <v>32</v>
      </c>
      <c r="K19" s="143">
        <f t="shared" si="7"/>
        <v>16</v>
      </c>
      <c r="L19" s="143">
        <f t="shared" si="7"/>
        <v>0</v>
      </c>
      <c r="M19" s="146">
        <f t="shared" si="7"/>
        <v>0</v>
      </c>
      <c r="N19" s="147">
        <f t="shared" si="7"/>
        <v>0</v>
      </c>
      <c r="O19" s="148">
        <f t="shared" si="7"/>
        <v>397</v>
      </c>
      <c r="P19" s="282">
        <f t="shared" si="7"/>
        <v>24</v>
      </c>
      <c r="Q19" s="143">
        <f t="shared" si="7"/>
        <v>32</v>
      </c>
      <c r="R19" s="143">
        <f t="shared" si="7"/>
        <v>0</v>
      </c>
      <c r="S19" s="143">
        <f t="shared" si="7"/>
        <v>169</v>
      </c>
      <c r="T19" s="143">
        <f t="shared" si="7"/>
        <v>12</v>
      </c>
      <c r="U19" s="143">
        <f t="shared" si="7"/>
        <v>32</v>
      </c>
      <c r="V19" s="143">
        <f t="shared" si="7"/>
        <v>0</v>
      </c>
      <c r="W19" s="148">
        <f t="shared" si="7"/>
        <v>131</v>
      </c>
      <c r="X19" s="149">
        <f t="shared" si="7"/>
        <v>12</v>
      </c>
      <c r="Y19" s="143">
        <f t="shared" si="7"/>
        <v>16</v>
      </c>
      <c r="Z19" s="143">
        <f t="shared" si="7"/>
        <v>0</v>
      </c>
      <c r="AA19" s="143">
        <f t="shared" si="7"/>
        <v>97</v>
      </c>
      <c r="AB19" s="143">
        <f t="shared" si="7"/>
        <v>0</v>
      </c>
      <c r="AC19" s="143">
        <f t="shared" si="7"/>
        <v>0</v>
      </c>
      <c r="AD19" s="143">
        <f t="shared" si="7"/>
        <v>0</v>
      </c>
      <c r="AE19" s="148">
        <f t="shared" si="7"/>
        <v>0</v>
      </c>
      <c r="AF19" s="149">
        <f t="shared" si="7"/>
        <v>9</v>
      </c>
      <c r="AG19" s="143">
        <f t="shared" si="7"/>
        <v>7</v>
      </c>
      <c r="AH19" s="143">
        <f t="shared" si="7"/>
        <v>5</v>
      </c>
      <c r="AI19" s="146">
        <f t="shared" si="7"/>
        <v>0</v>
      </c>
      <c r="AJ19" s="242">
        <f t="shared" si="7"/>
        <v>5.1199999999999992</v>
      </c>
      <c r="AK19" s="143">
        <f t="shared" si="7"/>
        <v>21</v>
      </c>
      <c r="AL19" s="143">
        <f t="shared" si="7"/>
        <v>6</v>
      </c>
      <c r="AM19" s="148">
        <f t="shared" si="7"/>
        <v>0</v>
      </c>
    </row>
    <row r="20" spans="1:39" s="27" customFormat="1" ht="36" customHeight="1" x14ac:dyDescent="0.4">
      <c r="A20" s="273" t="s">
        <v>9</v>
      </c>
      <c r="B20" s="113" t="s">
        <v>58</v>
      </c>
      <c r="C20" s="114" t="s">
        <v>85</v>
      </c>
      <c r="D20" s="87">
        <f t="shared" ref="D20:D25" si="8">SUM(E20,O20)</f>
        <v>50</v>
      </c>
      <c r="E20" s="69">
        <f t="shared" ref="E20:E25" si="9">SUM(F20:G20,N20)</f>
        <v>16</v>
      </c>
      <c r="F20" s="70">
        <f t="shared" ref="F20:F29" si="10">SUM(P20+T20+X20+AB20)</f>
        <v>8</v>
      </c>
      <c r="G20" s="86">
        <f t="shared" ref="G20:G29" si="11">SUM(Q20+U20+Y20+AC20)</f>
        <v>8</v>
      </c>
      <c r="H20" s="84"/>
      <c r="I20" s="71"/>
      <c r="J20" s="71"/>
      <c r="K20" s="71">
        <v>8</v>
      </c>
      <c r="L20" s="88"/>
      <c r="M20" s="88"/>
      <c r="N20" s="89">
        <f t="shared" ref="N20:O29" si="12">SUM(R20+V20+Z20+AD20)</f>
        <v>0</v>
      </c>
      <c r="O20" s="72">
        <f t="shared" si="12"/>
        <v>34</v>
      </c>
      <c r="P20" s="274">
        <v>8</v>
      </c>
      <c r="Q20" s="275">
        <v>8</v>
      </c>
      <c r="R20" s="94"/>
      <c r="S20" s="94">
        <v>34</v>
      </c>
      <c r="T20" s="275"/>
      <c r="U20" s="275"/>
      <c r="V20" s="94"/>
      <c r="W20" s="95"/>
      <c r="X20" s="276"/>
      <c r="Y20" s="275"/>
      <c r="Z20" s="94"/>
      <c r="AA20" s="94"/>
      <c r="AB20" s="275"/>
      <c r="AC20" s="275"/>
      <c r="AD20" s="94"/>
      <c r="AE20" s="95"/>
      <c r="AF20" s="115">
        <v>2</v>
      </c>
      <c r="AG20" s="116"/>
      <c r="AH20" s="116"/>
      <c r="AI20" s="117"/>
      <c r="AJ20" s="243">
        <f>E20/25</f>
        <v>0.64</v>
      </c>
      <c r="AK20" s="94">
        <f>SUM(AF20:AI20)</f>
        <v>2</v>
      </c>
      <c r="AL20" s="94"/>
      <c r="AM20" s="95"/>
    </row>
    <row r="21" spans="1:39" s="27" customFormat="1" ht="36" customHeight="1" x14ac:dyDescent="0.4">
      <c r="A21" s="227" t="s">
        <v>8</v>
      </c>
      <c r="B21" s="67" t="s">
        <v>59</v>
      </c>
      <c r="C21" s="68" t="s">
        <v>84</v>
      </c>
      <c r="D21" s="87">
        <f t="shared" si="8"/>
        <v>25</v>
      </c>
      <c r="E21" s="69">
        <f t="shared" si="9"/>
        <v>8</v>
      </c>
      <c r="F21" s="70">
        <f t="shared" si="10"/>
        <v>0</v>
      </c>
      <c r="G21" s="86">
        <f t="shared" si="11"/>
        <v>8</v>
      </c>
      <c r="H21" s="84"/>
      <c r="I21" s="71"/>
      <c r="J21" s="93">
        <v>8</v>
      </c>
      <c r="K21" s="71"/>
      <c r="L21" s="88"/>
      <c r="M21" s="88"/>
      <c r="N21" s="89">
        <f t="shared" si="12"/>
        <v>0</v>
      </c>
      <c r="O21" s="72">
        <f t="shared" si="12"/>
        <v>17</v>
      </c>
      <c r="P21" s="267"/>
      <c r="Q21" s="271"/>
      <c r="R21" s="73"/>
      <c r="S21" s="78"/>
      <c r="T21" s="268"/>
      <c r="U21" s="268">
        <v>8</v>
      </c>
      <c r="V21" s="73"/>
      <c r="W21" s="74">
        <v>17</v>
      </c>
      <c r="X21" s="269"/>
      <c r="Y21" s="268"/>
      <c r="Z21" s="73"/>
      <c r="AA21" s="73"/>
      <c r="AB21" s="268"/>
      <c r="AC21" s="268"/>
      <c r="AD21" s="73"/>
      <c r="AE21" s="74"/>
      <c r="AF21" s="98"/>
      <c r="AG21" s="76">
        <v>1</v>
      </c>
      <c r="AH21" s="76"/>
      <c r="AI21" s="77"/>
      <c r="AJ21" s="243">
        <f t="shared" ref="AJ21:AJ29" si="13">E21/25</f>
        <v>0.32</v>
      </c>
      <c r="AK21" s="94">
        <f t="shared" ref="AK21:AK29" si="14">SUM(AF21:AI21)</f>
        <v>1</v>
      </c>
      <c r="AL21" s="73"/>
      <c r="AM21" s="74"/>
    </row>
    <row r="22" spans="1:39" s="27" customFormat="1" ht="37.5" customHeight="1" x14ac:dyDescent="0.4">
      <c r="A22" s="66" t="s">
        <v>7</v>
      </c>
      <c r="B22" s="67" t="s">
        <v>60</v>
      </c>
      <c r="C22" s="68" t="s">
        <v>85</v>
      </c>
      <c r="D22" s="87">
        <f t="shared" si="8"/>
        <v>25</v>
      </c>
      <c r="E22" s="69">
        <f t="shared" si="9"/>
        <v>8</v>
      </c>
      <c r="F22" s="70">
        <f t="shared" si="10"/>
        <v>0</v>
      </c>
      <c r="G22" s="86">
        <f t="shared" si="11"/>
        <v>8</v>
      </c>
      <c r="H22" s="84"/>
      <c r="I22" s="71"/>
      <c r="J22" s="93">
        <v>8</v>
      </c>
      <c r="K22" s="71"/>
      <c r="L22" s="88"/>
      <c r="M22" s="88"/>
      <c r="N22" s="89">
        <f t="shared" si="12"/>
        <v>0</v>
      </c>
      <c r="O22" s="72">
        <f t="shared" si="12"/>
        <v>17</v>
      </c>
      <c r="P22" s="267"/>
      <c r="Q22" s="268">
        <v>8</v>
      </c>
      <c r="R22" s="73"/>
      <c r="S22" s="73">
        <v>17</v>
      </c>
      <c r="T22" s="268"/>
      <c r="U22" s="268"/>
      <c r="V22" s="73"/>
      <c r="W22" s="74"/>
      <c r="X22" s="269"/>
      <c r="Y22" s="268"/>
      <c r="Z22" s="73"/>
      <c r="AA22" s="73"/>
      <c r="AB22" s="268"/>
      <c r="AC22" s="268"/>
      <c r="AD22" s="73"/>
      <c r="AE22" s="74"/>
      <c r="AF22" s="75">
        <v>1</v>
      </c>
      <c r="AG22" s="76"/>
      <c r="AH22" s="76"/>
      <c r="AI22" s="77"/>
      <c r="AJ22" s="243">
        <f t="shared" si="13"/>
        <v>0.32</v>
      </c>
      <c r="AK22" s="94">
        <f t="shared" si="14"/>
        <v>1</v>
      </c>
      <c r="AL22" s="73">
        <v>1</v>
      </c>
      <c r="AM22" s="74"/>
    </row>
    <row r="23" spans="1:39" s="27" customFormat="1" ht="36" customHeight="1" x14ac:dyDescent="0.4">
      <c r="A23" s="273" t="s">
        <v>6</v>
      </c>
      <c r="B23" s="150" t="s">
        <v>61</v>
      </c>
      <c r="C23" s="68" t="s">
        <v>79</v>
      </c>
      <c r="D23" s="87">
        <f t="shared" si="8"/>
        <v>75</v>
      </c>
      <c r="E23" s="69">
        <f t="shared" si="9"/>
        <v>16</v>
      </c>
      <c r="F23" s="70">
        <f t="shared" si="10"/>
        <v>8</v>
      </c>
      <c r="G23" s="86">
        <f t="shared" si="11"/>
        <v>8</v>
      </c>
      <c r="H23" s="84">
        <v>8</v>
      </c>
      <c r="I23" s="71"/>
      <c r="J23" s="71"/>
      <c r="K23" s="71"/>
      <c r="L23" s="88"/>
      <c r="M23" s="88"/>
      <c r="N23" s="89">
        <f t="shared" si="12"/>
        <v>0</v>
      </c>
      <c r="O23" s="72">
        <f t="shared" si="12"/>
        <v>59</v>
      </c>
      <c r="P23" s="267">
        <v>8</v>
      </c>
      <c r="Q23" s="268">
        <v>8</v>
      </c>
      <c r="R23" s="73">
        <v>0</v>
      </c>
      <c r="S23" s="73">
        <v>59</v>
      </c>
      <c r="T23" s="268"/>
      <c r="U23" s="268"/>
      <c r="V23" s="73"/>
      <c r="W23" s="74"/>
      <c r="X23" s="269"/>
      <c r="Y23" s="268"/>
      <c r="Z23" s="73"/>
      <c r="AA23" s="73"/>
      <c r="AB23" s="268"/>
      <c r="AC23" s="268"/>
      <c r="AD23" s="73"/>
      <c r="AE23" s="74"/>
      <c r="AF23" s="75">
        <v>3</v>
      </c>
      <c r="AG23" s="76"/>
      <c r="AH23" s="76"/>
      <c r="AI23" s="77"/>
      <c r="AJ23" s="243">
        <f t="shared" si="13"/>
        <v>0.64</v>
      </c>
      <c r="AK23" s="94">
        <f t="shared" si="14"/>
        <v>3</v>
      </c>
      <c r="AL23" s="73">
        <v>3</v>
      </c>
      <c r="AM23" s="74"/>
    </row>
    <row r="24" spans="1:39" s="27" customFormat="1" ht="36" customHeight="1" x14ac:dyDescent="0.4">
      <c r="A24" s="227" t="s">
        <v>5</v>
      </c>
      <c r="B24" s="150" t="s">
        <v>62</v>
      </c>
      <c r="C24" s="68" t="s">
        <v>85</v>
      </c>
      <c r="D24" s="87">
        <f t="shared" si="8"/>
        <v>75</v>
      </c>
      <c r="E24" s="69">
        <f t="shared" si="9"/>
        <v>16</v>
      </c>
      <c r="F24" s="70">
        <f t="shared" si="10"/>
        <v>8</v>
      </c>
      <c r="G24" s="86">
        <f t="shared" si="11"/>
        <v>8</v>
      </c>
      <c r="H24" s="84">
        <v>8</v>
      </c>
      <c r="I24" s="71"/>
      <c r="J24" s="71"/>
      <c r="K24" s="71"/>
      <c r="L24" s="88"/>
      <c r="M24" s="88"/>
      <c r="N24" s="89">
        <f t="shared" si="12"/>
        <v>0</v>
      </c>
      <c r="O24" s="72">
        <f t="shared" si="12"/>
        <v>59</v>
      </c>
      <c r="P24" s="267">
        <v>8</v>
      </c>
      <c r="Q24" s="268">
        <v>8</v>
      </c>
      <c r="R24" s="73">
        <v>0</v>
      </c>
      <c r="S24" s="73">
        <v>59</v>
      </c>
      <c r="T24" s="268"/>
      <c r="U24" s="268"/>
      <c r="V24" s="73"/>
      <c r="W24" s="74"/>
      <c r="X24" s="269"/>
      <c r="Y24" s="268"/>
      <c r="Z24" s="73"/>
      <c r="AA24" s="73"/>
      <c r="AB24" s="268"/>
      <c r="AC24" s="268"/>
      <c r="AD24" s="73"/>
      <c r="AE24" s="74"/>
      <c r="AF24" s="75">
        <v>3</v>
      </c>
      <c r="AG24" s="76"/>
      <c r="AH24" s="76"/>
      <c r="AI24" s="77"/>
      <c r="AJ24" s="243">
        <f t="shared" si="13"/>
        <v>0.64</v>
      </c>
      <c r="AK24" s="94">
        <f t="shared" si="14"/>
        <v>3</v>
      </c>
      <c r="AL24" s="73"/>
      <c r="AM24" s="74"/>
    </row>
    <row r="25" spans="1:39" s="40" customFormat="1" ht="36" customHeight="1" x14ac:dyDescent="0.5">
      <c r="A25" s="66" t="s">
        <v>4</v>
      </c>
      <c r="B25" s="67" t="s">
        <v>63</v>
      </c>
      <c r="C25" s="77" t="s">
        <v>84</v>
      </c>
      <c r="D25" s="87">
        <f t="shared" si="8"/>
        <v>50</v>
      </c>
      <c r="E25" s="69">
        <f t="shared" si="9"/>
        <v>12</v>
      </c>
      <c r="F25" s="70">
        <f t="shared" si="10"/>
        <v>4</v>
      </c>
      <c r="G25" s="86">
        <f t="shared" si="11"/>
        <v>8</v>
      </c>
      <c r="H25" s="84">
        <v>8</v>
      </c>
      <c r="I25" s="71"/>
      <c r="J25" s="71"/>
      <c r="K25" s="71"/>
      <c r="L25" s="88"/>
      <c r="M25" s="88"/>
      <c r="N25" s="89">
        <f t="shared" si="12"/>
        <v>0</v>
      </c>
      <c r="O25" s="72">
        <f t="shared" si="12"/>
        <v>38</v>
      </c>
      <c r="P25" s="283"/>
      <c r="Q25" s="284"/>
      <c r="R25" s="76"/>
      <c r="S25" s="76"/>
      <c r="T25" s="284">
        <v>4</v>
      </c>
      <c r="U25" s="284">
        <v>8</v>
      </c>
      <c r="V25" s="76">
        <v>0</v>
      </c>
      <c r="W25" s="151">
        <v>38</v>
      </c>
      <c r="X25" s="269"/>
      <c r="Y25" s="268"/>
      <c r="Z25" s="76"/>
      <c r="AA25" s="73"/>
      <c r="AB25" s="284"/>
      <c r="AC25" s="284"/>
      <c r="AD25" s="76"/>
      <c r="AE25" s="151"/>
      <c r="AF25" s="75"/>
      <c r="AG25" s="76">
        <v>2</v>
      </c>
      <c r="AH25" s="76"/>
      <c r="AI25" s="77"/>
      <c r="AJ25" s="243">
        <f t="shared" si="13"/>
        <v>0.48</v>
      </c>
      <c r="AK25" s="94">
        <f t="shared" si="14"/>
        <v>2</v>
      </c>
      <c r="AL25" s="76">
        <v>2</v>
      </c>
      <c r="AM25" s="151"/>
    </row>
    <row r="26" spans="1:39" s="27" customFormat="1" ht="36" customHeight="1" x14ac:dyDescent="0.4">
      <c r="A26" s="273" t="s">
        <v>13</v>
      </c>
      <c r="B26" s="67" t="s">
        <v>64</v>
      </c>
      <c r="C26" s="68" t="s">
        <v>84</v>
      </c>
      <c r="D26" s="87">
        <f>SUM(E26,O26)</f>
        <v>50</v>
      </c>
      <c r="E26" s="69">
        <f>SUM(F26:G26,N26)</f>
        <v>12</v>
      </c>
      <c r="F26" s="70">
        <f t="shared" si="10"/>
        <v>4</v>
      </c>
      <c r="G26" s="86">
        <f t="shared" si="11"/>
        <v>8</v>
      </c>
      <c r="H26" s="84"/>
      <c r="I26" s="71">
        <v>8</v>
      </c>
      <c r="J26" s="71"/>
      <c r="K26" s="71"/>
      <c r="L26" s="88"/>
      <c r="M26" s="88"/>
      <c r="N26" s="89">
        <f t="shared" si="12"/>
        <v>0</v>
      </c>
      <c r="O26" s="72">
        <f t="shared" si="12"/>
        <v>38</v>
      </c>
      <c r="P26" s="267"/>
      <c r="Q26" s="268"/>
      <c r="R26" s="73"/>
      <c r="S26" s="73"/>
      <c r="T26" s="268">
        <v>4</v>
      </c>
      <c r="U26" s="268">
        <v>8</v>
      </c>
      <c r="V26" s="73">
        <v>0</v>
      </c>
      <c r="W26" s="74">
        <v>38</v>
      </c>
      <c r="X26" s="269"/>
      <c r="Y26" s="268"/>
      <c r="Z26" s="73"/>
      <c r="AA26" s="73"/>
      <c r="AB26" s="268"/>
      <c r="AC26" s="268"/>
      <c r="AD26" s="73"/>
      <c r="AE26" s="74"/>
      <c r="AF26" s="75"/>
      <c r="AG26" s="76">
        <v>2</v>
      </c>
      <c r="AH26" s="76"/>
      <c r="AI26" s="77"/>
      <c r="AJ26" s="243">
        <f t="shared" si="13"/>
        <v>0.48</v>
      </c>
      <c r="AK26" s="94">
        <f t="shared" si="14"/>
        <v>2</v>
      </c>
      <c r="AL26" s="73"/>
      <c r="AM26" s="74"/>
    </row>
    <row r="27" spans="1:39" s="27" customFormat="1" ht="36" customHeight="1" x14ac:dyDescent="0.4">
      <c r="A27" s="227" t="s">
        <v>14</v>
      </c>
      <c r="B27" s="150" t="s">
        <v>65</v>
      </c>
      <c r="C27" s="68" t="s">
        <v>84</v>
      </c>
      <c r="D27" s="87">
        <f>SUM(E27,O27)</f>
        <v>50</v>
      </c>
      <c r="E27" s="69">
        <f>SUM(F27:G27,N27)</f>
        <v>12</v>
      </c>
      <c r="F27" s="70">
        <f t="shared" si="10"/>
        <v>4</v>
      </c>
      <c r="G27" s="86">
        <f t="shared" si="11"/>
        <v>8</v>
      </c>
      <c r="H27" s="84"/>
      <c r="I27" s="71"/>
      <c r="J27" s="71"/>
      <c r="K27" s="71">
        <v>8</v>
      </c>
      <c r="L27" s="88"/>
      <c r="M27" s="88"/>
      <c r="N27" s="89">
        <f t="shared" si="12"/>
        <v>0</v>
      </c>
      <c r="O27" s="72">
        <f t="shared" si="12"/>
        <v>38</v>
      </c>
      <c r="P27" s="267"/>
      <c r="Q27" s="268"/>
      <c r="R27" s="73"/>
      <c r="S27" s="73"/>
      <c r="T27" s="268">
        <v>4</v>
      </c>
      <c r="U27" s="268">
        <v>8</v>
      </c>
      <c r="V27" s="73">
        <v>0</v>
      </c>
      <c r="W27" s="74">
        <v>38</v>
      </c>
      <c r="X27" s="269"/>
      <c r="Y27" s="268"/>
      <c r="Z27" s="73"/>
      <c r="AA27" s="73"/>
      <c r="AB27" s="268"/>
      <c r="AC27" s="268"/>
      <c r="AD27" s="73"/>
      <c r="AE27" s="74"/>
      <c r="AF27" s="75"/>
      <c r="AG27" s="76">
        <v>2</v>
      </c>
      <c r="AH27" s="76"/>
      <c r="AI27" s="77"/>
      <c r="AJ27" s="243">
        <f t="shared" si="13"/>
        <v>0.48</v>
      </c>
      <c r="AK27" s="94">
        <f t="shared" si="14"/>
        <v>2</v>
      </c>
      <c r="AL27" s="73"/>
      <c r="AM27" s="74"/>
    </row>
    <row r="28" spans="1:39" s="27" customFormat="1" ht="36" customHeight="1" x14ac:dyDescent="0.4">
      <c r="A28" s="66" t="s">
        <v>15</v>
      </c>
      <c r="B28" s="150" t="s">
        <v>155</v>
      </c>
      <c r="C28" s="68" t="s">
        <v>83</v>
      </c>
      <c r="D28" s="87">
        <f>SUM(E28,O28)</f>
        <v>75</v>
      </c>
      <c r="E28" s="69">
        <f>SUM(F28:G28,N28)</f>
        <v>16</v>
      </c>
      <c r="F28" s="70">
        <f t="shared" si="10"/>
        <v>8</v>
      </c>
      <c r="G28" s="86">
        <f t="shared" si="11"/>
        <v>8</v>
      </c>
      <c r="H28" s="84"/>
      <c r="I28" s="71"/>
      <c r="J28" s="93">
        <v>8</v>
      </c>
      <c r="K28" s="71"/>
      <c r="L28" s="88"/>
      <c r="M28" s="88"/>
      <c r="N28" s="89">
        <f>SUM(R28+V28+Z28+AD28)</f>
        <v>0</v>
      </c>
      <c r="O28" s="72">
        <f>SUM(S28+W28+AA28+AE28)</f>
        <v>59</v>
      </c>
      <c r="P28" s="267"/>
      <c r="Q28" s="268"/>
      <c r="R28" s="73"/>
      <c r="S28" s="73"/>
      <c r="T28" s="268"/>
      <c r="U28" s="268"/>
      <c r="V28" s="73"/>
      <c r="W28" s="74"/>
      <c r="X28" s="269">
        <v>8</v>
      </c>
      <c r="Y28" s="268">
        <v>8</v>
      </c>
      <c r="Z28" s="73">
        <v>0</v>
      </c>
      <c r="AA28" s="73">
        <v>59</v>
      </c>
      <c r="AB28" s="268"/>
      <c r="AC28" s="268"/>
      <c r="AD28" s="73"/>
      <c r="AE28" s="74"/>
      <c r="AF28" s="75"/>
      <c r="AG28" s="76"/>
      <c r="AH28" s="76">
        <v>3</v>
      </c>
      <c r="AI28" s="77"/>
      <c r="AJ28" s="243">
        <f t="shared" si="13"/>
        <v>0.64</v>
      </c>
      <c r="AK28" s="94">
        <f t="shared" si="14"/>
        <v>3</v>
      </c>
      <c r="AL28" s="73"/>
      <c r="AM28" s="74"/>
    </row>
    <row r="29" spans="1:39" s="27" customFormat="1" ht="36" customHeight="1" thickBot="1" x14ac:dyDescent="0.45">
      <c r="A29" s="273" t="s">
        <v>16</v>
      </c>
      <c r="B29" s="150" t="s">
        <v>88</v>
      </c>
      <c r="C29" s="68" t="s">
        <v>81</v>
      </c>
      <c r="D29" s="87">
        <f>SUM(E29,O29)</f>
        <v>50</v>
      </c>
      <c r="E29" s="69">
        <f>SUM(F29:G29,N29)</f>
        <v>12</v>
      </c>
      <c r="F29" s="70">
        <f t="shared" si="10"/>
        <v>4</v>
      </c>
      <c r="G29" s="86">
        <f t="shared" si="11"/>
        <v>8</v>
      </c>
      <c r="H29" s="84"/>
      <c r="I29" s="71"/>
      <c r="J29" s="93">
        <v>8</v>
      </c>
      <c r="K29" s="71"/>
      <c r="L29" s="88"/>
      <c r="M29" s="88"/>
      <c r="N29" s="89">
        <f t="shared" si="12"/>
        <v>0</v>
      </c>
      <c r="O29" s="72">
        <f t="shared" si="12"/>
        <v>38</v>
      </c>
      <c r="P29" s="267"/>
      <c r="Q29" s="268"/>
      <c r="R29" s="73"/>
      <c r="S29" s="73"/>
      <c r="T29" s="268"/>
      <c r="U29" s="268"/>
      <c r="V29" s="73"/>
      <c r="W29" s="74"/>
      <c r="X29" s="269">
        <v>4</v>
      </c>
      <c r="Y29" s="268">
        <v>8</v>
      </c>
      <c r="Z29" s="73"/>
      <c r="AA29" s="73">
        <v>38</v>
      </c>
      <c r="AB29" s="268"/>
      <c r="AC29" s="268"/>
      <c r="AD29" s="73"/>
      <c r="AE29" s="74"/>
      <c r="AF29" s="75"/>
      <c r="AG29" s="76"/>
      <c r="AH29" s="76">
        <v>2</v>
      </c>
      <c r="AI29" s="77"/>
      <c r="AJ29" s="243">
        <f t="shared" si="13"/>
        <v>0.48</v>
      </c>
      <c r="AK29" s="94">
        <f t="shared" si="14"/>
        <v>2</v>
      </c>
      <c r="AL29" s="73"/>
      <c r="AM29" s="74"/>
    </row>
    <row r="30" spans="1:39" s="39" customFormat="1" ht="44.25" customHeight="1" thickBot="1" x14ac:dyDescent="0.45">
      <c r="A30" s="277" t="s">
        <v>39</v>
      </c>
      <c r="B30" s="212" t="s">
        <v>40</v>
      </c>
      <c r="C30" s="152"/>
      <c r="D30" s="153">
        <f t="shared" ref="D30:AM30" si="15">SUM(D31:D33)</f>
        <v>115</v>
      </c>
      <c r="E30" s="154">
        <f t="shared" si="15"/>
        <v>40</v>
      </c>
      <c r="F30" s="154">
        <f t="shared" si="15"/>
        <v>16</v>
      </c>
      <c r="G30" s="155">
        <f t="shared" si="15"/>
        <v>24</v>
      </c>
      <c r="H30" s="156">
        <f t="shared" si="15"/>
        <v>24</v>
      </c>
      <c r="I30" s="154">
        <f t="shared" si="15"/>
        <v>0</v>
      </c>
      <c r="J30" s="154">
        <f t="shared" si="15"/>
        <v>0</v>
      </c>
      <c r="K30" s="154">
        <f t="shared" si="15"/>
        <v>0</v>
      </c>
      <c r="L30" s="154">
        <f t="shared" si="15"/>
        <v>0</v>
      </c>
      <c r="M30" s="157">
        <f t="shared" si="15"/>
        <v>0</v>
      </c>
      <c r="N30" s="158">
        <f t="shared" si="15"/>
        <v>0</v>
      </c>
      <c r="O30" s="159">
        <f t="shared" si="15"/>
        <v>75</v>
      </c>
      <c r="P30" s="285">
        <f t="shared" si="15"/>
        <v>16</v>
      </c>
      <c r="Q30" s="154">
        <f t="shared" si="15"/>
        <v>24</v>
      </c>
      <c r="R30" s="154">
        <f t="shared" si="15"/>
        <v>0</v>
      </c>
      <c r="S30" s="154">
        <f t="shared" si="15"/>
        <v>75</v>
      </c>
      <c r="T30" s="154">
        <f t="shared" si="15"/>
        <v>0</v>
      </c>
      <c r="U30" s="154">
        <f t="shared" si="15"/>
        <v>0</v>
      </c>
      <c r="V30" s="154">
        <f t="shared" si="15"/>
        <v>0</v>
      </c>
      <c r="W30" s="159">
        <f t="shared" si="15"/>
        <v>0</v>
      </c>
      <c r="X30" s="160">
        <f t="shared" si="15"/>
        <v>0</v>
      </c>
      <c r="Y30" s="154">
        <f t="shared" si="15"/>
        <v>0</v>
      </c>
      <c r="Z30" s="154">
        <f t="shared" si="15"/>
        <v>0</v>
      </c>
      <c r="AA30" s="154">
        <f t="shared" si="15"/>
        <v>0</v>
      </c>
      <c r="AB30" s="154">
        <f t="shared" si="15"/>
        <v>0</v>
      </c>
      <c r="AC30" s="154">
        <f t="shared" si="15"/>
        <v>0</v>
      </c>
      <c r="AD30" s="154">
        <f t="shared" si="15"/>
        <v>0</v>
      </c>
      <c r="AE30" s="159">
        <f t="shared" si="15"/>
        <v>0</v>
      </c>
      <c r="AF30" s="160">
        <f t="shared" si="15"/>
        <v>4</v>
      </c>
      <c r="AG30" s="154">
        <f t="shared" si="15"/>
        <v>0</v>
      </c>
      <c r="AH30" s="154">
        <f t="shared" si="15"/>
        <v>0</v>
      </c>
      <c r="AI30" s="157">
        <f t="shared" si="15"/>
        <v>0</v>
      </c>
      <c r="AJ30" s="244">
        <f t="shared" si="15"/>
        <v>1.6</v>
      </c>
      <c r="AK30" s="154">
        <f>SUM(AK31:AK33)</f>
        <v>4</v>
      </c>
      <c r="AL30" s="154">
        <f>SUM(AL31:AL33)</f>
        <v>1</v>
      </c>
      <c r="AM30" s="159">
        <f t="shared" si="15"/>
        <v>0</v>
      </c>
    </row>
    <row r="31" spans="1:39" s="27" customFormat="1" ht="36" customHeight="1" x14ac:dyDescent="0.4">
      <c r="A31" s="273" t="s">
        <v>9</v>
      </c>
      <c r="B31" s="113" t="s">
        <v>54</v>
      </c>
      <c r="C31" s="114" t="s">
        <v>79</v>
      </c>
      <c r="D31" s="87">
        <f>SUM(E31,O31)</f>
        <v>35</v>
      </c>
      <c r="E31" s="69">
        <f>SUM(F31:G31,N31)</f>
        <v>16</v>
      </c>
      <c r="F31" s="70">
        <f t="shared" ref="F31:G33" si="16">SUM(P31+T31+X31+AB31)</f>
        <v>8</v>
      </c>
      <c r="G31" s="86">
        <f t="shared" si="16"/>
        <v>8</v>
      </c>
      <c r="H31" s="84">
        <v>8</v>
      </c>
      <c r="I31" s="71"/>
      <c r="J31" s="71"/>
      <c r="K31" s="71"/>
      <c r="L31" s="88"/>
      <c r="M31" s="88"/>
      <c r="N31" s="89">
        <f t="shared" ref="N31:O33" si="17">SUM(R31+V31+Z31+AD31)</f>
        <v>0</v>
      </c>
      <c r="O31" s="72">
        <f t="shared" si="17"/>
        <v>19</v>
      </c>
      <c r="P31" s="274">
        <v>8</v>
      </c>
      <c r="Q31" s="275">
        <v>8</v>
      </c>
      <c r="R31" s="94"/>
      <c r="S31" s="94">
        <v>19</v>
      </c>
      <c r="T31" s="275"/>
      <c r="U31" s="275"/>
      <c r="V31" s="94"/>
      <c r="W31" s="95"/>
      <c r="X31" s="276"/>
      <c r="Y31" s="275"/>
      <c r="Z31" s="94"/>
      <c r="AA31" s="94"/>
      <c r="AB31" s="275"/>
      <c r="AC31" s="275"/>
      <c r="AD31" s="94"/>
      <c r="AE31" s="95"/>
      <c r="AF31" s="115">
        <v>1</v>
      </c>
      <c r="AG31" s="116"/>
      <c r="AH31" s="116"/>
      <c r="AI31" s="117"/>
      <c r="AJ31" s="243">
        <f>E31/25</f>
        <v>0.64</v>
      </c>
      <c r="AK31" s="94">
        <f>SUM(AF31:AI31)</f>
        <v>1</v>
      </c>
      <c r="AL31" s="94">
        <v>1</v>
      </c>
      <c r="AM31" s="95"/>
    </row>
    <row r="32" spans="1:39" s="27" customFormat="1" ht="34.5" customHeight="1" x14ac:dyDescent="0.4">
      <c r="A32" s="227" t="s">
        <v>8</v>
      </c>
      <c r="B32" s="67" t="s">
        <v>55</v>
      </c>
      <c r="C32" s="68" t="s">
        <v>79</v>
      </c>
      <c r="D32" s="87">
        <f>SUM(E32,O32)</f>
        <v>55</v>
      </c>
      <c r="E32" s="69">
        <f>SUM(F32:G32,N32)</f>
        <v>16</v>
      </c>
      <c r="F32" s="70">
        <f t="shared" si="16"/>
        <v>8</v>
      </c>
      <c r="G32" s="86">
        <f t="shared" si="16"/>
        <v>8</v>
      </c>
      <c r="H32" s="84">
        <v>8</v>
      </c>
      <c r="I32" s="71"/>
      <c r="J32" s="71"/>
      <c r="K32" s="71"/>
      <c r="L32" s="88"/>
      <c r="M32" s="88"/>
      <c r="N32" s="89">
        <f t="shared" si="17"/>
        <v>0</v>
      </c>
      <c r="O32" s="72">
        <f t="shared" si="17"/>
        <v>39</v>
      </c>
      <c r="P32" s="267">
        <v>8</v>
      </c>
      <c r="Q32" s="271">
        <v>8</v>
      </c>
      <c r="R32" s="73"/>
      <c r="S32" s="78">
        <v>39</v>
      </c>
      <c r="T32" s="268"/>
      <c r="U32" s="268"/>
      <c r="V32" s="73"/>
      <c r="W32" s="74"/>
      <c r="X32" s="269"/>
      <c r="Y32" s="268"/>
      <c r="Z32" s="73"/>
      <c r="AA32" s="73"/>
      <c r="AB32" s="268"/>
      <c r="AC32" s="268"/>
      <c r="AD32" s="73"/>
      <c r="AE32" s="74"/>
      <c r="AF32" s="98">
        <v>2</v>
      </c>
      <c r="AG32" s="76"/>
      <c r="AH32" s="76"/>
      <c r="AI32" s="77"/>
      <c r="AJ32" s="243">
        <f t="shared" ref="AJ32:AJ33" si="18">E32/25</f>
        <v>0.64</v>
      </c>
      <c r="AK32" s="94">
        <f t="shared" ref="AK32:AK33" si="19">SUM(AF32:AI32)</f>
        <v>2</v>
      </c>
      <c r="AL32" s="73"/>
      <c r="AM32" s="74"/>
    </row>
    <row r="33" spans="1:39" s="4" customFormat="1" ht="36" customHeight="1" thickBot="1" x14ac:dyDescent="0.45">
      <c r="A33" s="66" t="s">
        <v>7</v>
      </c>
      <c r="B33" s="67" t="s">
        <v>56</v>
      </c>
      <c r="C33" s="68" t="s">
        <v>85</v>
      </c>
      <c r="D33" s="87">
        <f>SUM(E33,O33)</f>
        <v>25</v>
      </c>
      <c r="E33" s="69">
        <f>SUM(F33:G33,N33)</f>
        <v>8</v>
      </c>
      <c r="F33" s="70">
        <f t="shared" si="16"/>
        <v>0</v>
      </c>
      <c r="G33" s="86">
        <f t="shared" si="16"/>
        <v>8</v>
      </c>
      <c r="H33" s="84">
        <v>8</v>
      </c>
      <c r="I33" s="71"/>
      <c r="J33" s="71"/>
      <c r="K33" s="71"/>
      <c r="L33" s="88"/>
      <c r="M33" s="88"/>
      <c r="N33" s="89">
        <f t="shared" si="17"/>
        <v>0</v>
      </c>
      <c r="O33" s="72">
        <f t="shared" si="17"/>
        <v>17</v>
      </c>
      <c r="P33" s="267"/>
      <c r="Q33" s="268">
        <v>8</v>
      </c>
      <c r="R33" s="73"/>
      <c r="S33" s="73">
        <v>17</v>
      </c>
      <c r="T33" s="268"/>
      <c r="U33" s="268"/>
      <c r="V33" s="73"/>
      <c r="W33" s="74"/>
      <c r="X33" s="269"/>
      <c r="Y33" s="268"/>
      <c r="Z33" s="73"/>
      <c r="AA33" s="73"/>
      <c r="AB33" s="268"/>
      <c r="AC33" s="268"/>
      <c r="AD33" s="73"/>
      <c r="AE33" s="74"/>
      <c r="AF33" s="75">
        <v>1</v>
      </c>
      <c r="AG33" s="76"/>
      <c r="AH33" s="76"/>
      <c r="AI33" s="77"/>
      <c r="AJ33" s="243">
        <f t="shared" si="18"/>
        <v>0.32</v>
      </c>
      <c r="AK33" s="94">
        <f t="shared" si="19"/>
        <v>1</v>
      </c>
      <c r="AL33" s="78"/>
      <c r="AM33" s="79"/>
    </row>
    <row r="34" spans="1:39" s="39" customFormat="1" ht="44.25" customHeight="1" thickBot="1" x14ac:dyDescent="0.45">
      <c r="A34" s="279" t="s">
        <v>41</v>
      </c>
      <c r="B34" s="213" t="s">
        <v>42</v>
      </c>
      <c r="C34" s="161"/>
      <c r="D34" s="162">
        <f t="shared" ref="D34:AM34" si="20">SUM(D35:D41)</f>
        <v>535</v>
      </c>
      <c r="E34" s="163">
        <f t="shared" si="20"/>
        <v>148</v>
      </c>
      <c r="F34" s="163">
        <f t="shared" si="20"/>
        <v>60</v>
      </c>
      <c r="G34" s="164">
        <f t="shared" si="20"/>
        <v>88</v>
      </c>
      <c r="H34" s="165">
        <f t="shared" si="20"/>
        <v>24</v>
      </c>
      <c r="I34" s="163">
        <f t="shared" si="20"/>
        <v>40</v>
      </c>
      <c r="J34" s="163">
        <f t="shared" si="20"/>
        <v>16</v>
      </c>
      <c r="K34" s="163">
        <f t="shared" si="20"/>
        <v>8</v>
      </c>
      <c r="L34" s="163">
        <f t="shared" si="20"/>
        <v>0</v>
      </c>
      <c r="M34" s="166">
        <f t="shared" si="20"/>
        <v>0</v>
      </c>
      <c r="N34" s="167">
        <f t="shared" si="20"/>
        <v>0</v>
      </c>
      <c r="O34" s="168">
        <f t="shared" si="20"/>
        <v>387</v>
      </c>
      <c r="P34" s="286">
        <f t="shared" si="20"/>
        <v>8</v>
      </c>
      <c r="Q34" s="163">
        <f t="shared" si="20"/>
        <v>16</v>
      </c>
      <c r="R34" s="163">
        <f t="shared" si="20"/>
        <v>0</v>
      </c>
      <c r="S34" s="163">
        <f t="shared" si="20"/>
        <v>126</v>
      </c>
      <c r="T34" s="163">
        <f t="shared" si="20"/>
        <v>32</v>
      </c>
      <c r="U34" s="163">
        <f t="shared" si="20"/>
        <v>40</v>
      </c>
      <c r="V34" s="163">
        <f t="shared" si="20"/>
        <v>0</v>
      </c>
      <c r="W34" s="168">
        <f t="shared" si="20"/>
        <v>203</v>
      </c>
      <c r="X34" s="169">
        <f t="shared" si="20"/>
        <v>0</v>
      </c>
      <c r="Y34" s="163">
        <f t="shared" si="20"/>
        <v>0</v>
      </c>
      <c r="Z34" s="163">
        <f t="shared" si="20"/>
        <v>0</v>
      </c>
      <c r="AA34" s="163">
        <f t="shared" si="20"/>
        <v>0</v>
      </c>
      <c r="AB34" s="163">
        <f t="shared" si="20"/>
        <v>20</v>
      </c>
      <c r="AC34" s="163">
        <f t="shared" si="20"/>
        <v>32</v>
      </c>
      <c r="AD34" s="163">
        <f t="shared" si="20"/>
        <v>0</v>
      </c>
      <c r="AE34" s="168">
        <f t="shared" si="20"/>
        <v>58</v>
      </c>
      <c r="AF34" s="169">
        <f t="shared" si="20"/>
        <v>6</v>
      </c>
      <c r="AG34" s="163">
        <f t="shared" si="20"/>
        <v>11</v>
      </c>
      <c r="AH34" s="163">
        <f t="shared" si="20"/>
        <v>0</v>
      </c>
      <c r="AI34" s="166">
        <f t="shared" si="20"/>
        <v>4</v>
      </c>
      <c r="AJ34" s="245">
        <f t="shared" si="20"/>
        <v>5.92</v>
      </c>
      <c r="AK34" s="163">
        <f>SUM(AK35:AK41)</f>
        <v>21</v>
      </c>
      <c r="AL34" s="163">
        <f>SUM(AL35:AL41)</f>
        <v>0</v>
      </c>
      <c r="AM34" s="168">
        <f t="shared" si="20"/>
        <v>0</v>
      </c>
    </row>
    <row r="35" spans="1:39" s="27" customFormat="1" ht="36" customHeight="1" x14ac:dyDescent="0.4">
      <c r="A35" s="273" t="s">
        <v>9</v>
      </c>
      <c r="B35" s="113" t="s">
        <v>47</v>
      </c>
      <c r="C35" s="114" t="s">
        <v>82</v>
      </c>
      <c r="D35" s="87">
        <f t="shared" ref="D35:D41" si="21">SUM(E35,O35)</f>
        <v>55</v>
      </c>
      <c r="E35" s="69">
        <f t="shared" ref="E35:E41" si="22">SUM(F35:G35,N35)</f>
        <v>26</v>
      </c>
      <c r="F35" s="70">
        <f t="shared" ref="F35:G41" si="23">SUM(P35+T35+X35+AB35)</f>
        <v>10</v>
      </c>
      <c r="G35" s="86">
        <f t="shared" si="23"/>
        <v>16</v>
      </c>
      <c r="H35" s="84">
        <v>8</v>
      </c>
      <c r="I35" s="71">
        <v>8</v>
      </c>
      <c r="J35" s="71"/>
      <c r="K35" s="71"/>
      <c r="L35" s="88"/>
      <c r="M35" s="88"/>
      <c r="N35" s="89">
        <f t="shared" ref="N35:O41" si="24">SUM(R35+V35+Z35+AD35)</f>
        <v>0</v>
      </c>
      <c r="O35" s="72">
        <f t="shared" si="24"/>
        <v>29</v>
      </c>
      <c r="P35" s="274"/>
      <c r="Q35" s="275"/>
      <c r="R35" s="94"/>
      <c r="S35" s="94"/>
      <c r="T35" s="275"/>
      <c r="U35" s="275"/>
      <c r="V35" s="94"/>
      <c r="W35" s="95"/>
      <c r="X35" s="276"/>
      <c r="Y35" s="275"/>
      <c r="Z35" s="94"/>
      <c r="AA35" s="94"/>
      <c r="AB35" s="275">
        <v>10</v>
      </c>
      <c r="AC35" s="275">
        <v>16</v>
      </c>
      <c r="AD35" s="94"/>
      <c r="AE35" s="95">
        <v>29</v>
      </c>
      <c r="AF35" s="115"/>
      <c r="AG35" s="116"/>
      <c r="AH35" s="116"/>
      <c r="AI35" s="117">
        <v>2</v>
      </c>
      <c r="AJ35" s="243">
        <f>E35/25</f>
        <v>1.04</v>
      </c>
      <c r="AK35" s="94">
        <f>SUM(AF35:AI35)</f>
        <v>2</v>
      </c>
      <c r="AL35" s="94"/>
      <c r="AM35" s="95"/>
    </row>
    <row r="36" spans="1:39" s="27" customFormat="1" ht="36" customHeight="1" x14ac:dyDescent="0.4">
      <c r="A36" s="227" t="s">
        <v>8</v>
      </c>
      <c r="B36" s="67" t="s">
        <v>48</v>
      </c>
      <c r="C36" s="68" t="s">
        <v>85</v>
      </c>
      <c r="D36" s="87">
        <f t="shared" si="21"/>
        <v>150</v>
      </c>
      <c r="E36" s="69">
        <f t="shared" si="22"/>
        <v>24</v>
      </c>
      <c r="F36" s="70">
        <f t="shared" si="23"/>
        <v>8</v>
      </c>
      <c r="G36" s="86">
        <f t="shared" si="23"/>
        <v>16</v>
      </c>
      <c r="H36" s="84"/>
      <c r="I36" s="71"/>
      <c r="J36" s="93">
        <v>16</v>
      </c>
      <c r="K36" s="71"/>
      <c r="L36" s="88"/>
      <c r="M36" s="88"/>
      <c r="N36" s="89">
        <f t="shared" si="24"/>
        <v>0</v>
      </c>
      <c r="O36" s="72">
        <f t="shared" si="24"/>
        <v>126</v>
      </c>
      <c r="P36" s="267">
        <v>8</v>
      </c>
      <c r="Q36" s="271">
        <v>16</v>
      </c>
      <c r="R36" s="73"/>
      <c r="S36" s="78">
        <v>126</v>
      </c>
      <c r="T36" s="268"/>
      <c r="U36" s="268"/>
      <c r="V36" s="73"/>
      <c r="W36" s="74"/>
      <c r="X36" s="269"/>
      <c r="Y36" s="268"/>
      <c r="Z36" s="73"/>
      <c r="AA36" s="73"/>
      <c r="AB36" s="268"/>
      <c r="AC36" s="268"/>
      <c r="AD36" s="73"/>
      <c r="AE36" s="74"/>
      <c r="AF36" s="98">
        <v>6</v>
      </c>
      <c r="AG36" s="76"/>
      <c r="AH36" s="76"/>
      <c r="AI36" s="77"/>
      <c r="AJ36" s="243">
        <f t="shared" ref="AJ36:AJ41" si="25">E36/25</f>
        <v>0.96</v>
      </c>
      <c r="AK36" s="94">
        <f t="shared" ref="AK36:AK41" si="26">SUM(AF36:AI36)</f>
        <v>6</v>
      </c>
      <c r="AL36" s="73"/>
      <c r="AM36" s="74"/>
    </row>
    <row r="37" spans="1:39" s="4" customFormat="1" ht="36" customHeight="1" x14ac:dyDescent="0.4">
      <c r="A37" s="66" t="s">
        <v>7</v>
      </c>
      <c r="B37" s="67" t="s">
        <v>49</v>
      </c>
      <c r="C37" s="68" t="s">
        <v>82</v>
      </c>
      <c r="D37" s="87">
        <f t="shared" si="21"/>
        <v>55</v>
      </c>
      <c r="E37" s="69">
        <f t="shared" si="22"/>
        <v>26</v>
      </c>
      <c r="F37" s="70">
        <f t="shared" si="23"/>
        <v>10</v>
      </c>
      <c r="G37" s="86">
        <f t="shared" si="23"/>
        <v>16</v>
      </c>
      <c r="H37" s="84">
        <v>8</v>
      </c>
      <c r="I37" s="71">
        <v>8</v>
      </c>
      <c r="J37" s="71"/>
      <c r="K37" s="71"/>
      <c r="L37" s="88"/>
      <c r="M37" s="88"/>
      <c r="N37" s="89">
        <f t="shared" si="24"/>
        <v>0</v>
      </c>
      <c r="O37" s="72">
        <f t="shared" si="24"/>
        <v>29</v>
      </c>
      <c r="P37" s="267"/>
      <c r="Q37" s="268"/>
      <c r="R37" s="73"/>
      <c r="S37" s="73"/>
      <c r="T37" s="268"/>
      <c r="U37" s="268"/>
      <c r="V37" s="73"/>
      <c r="W37" s="74"/>
      <c r="X37" s="269"/>
      <c r="Y37" s="268"/>
      <c r="Z37" s="73"/>
      <c r="AA37" s="73"/>
      <c r="AB37" s="268">
        <v>10</v>
      </c>
      <c r="AC37" s="268">
        <v>16</v>
      </c>
      <c r="AD37" s="73"/>
      <c r="AE37" s="74">
        <v>29</v>
      </c>
      <c r="AF37" s="75"/>
      <c r="AG37" s="76"/>
      <c r="AH37" s="76"/>
      <c r="AI37" s="77">
        <v>2</v>
      </c>
      <c r="AJ37" s="243">
        <f t="shared" si="25"/>
        <v>1.04</v>
      </c>
      <c r="AK37" s="94">
        <f t="shared" si="26"/>
        <v>2</v>
      </c>
      <c r="AL37" s="73"/>
      <c r="AM37" s="74"/>
    </row>
    <row r="38" spans="1:39" s="27" customFormat="1" ht="36" customHeight="1" x14ac:dyDescent="0.4">
      <c r="A38" s="66" t="s">
        <v>6</v>
      </c>
      <c r="B38" s="67" t="s">
        <v>50</v>
      </c>
      <c r="C38" s="68" t="s">
        <v>80</v>
      </c>
      <c r="D38" s="87">
        <f t="shared" si="21"/>
        <v>75</v>
      </c>
      <c r="E38" s="69">
        <f t="shared" si="22"/>
        <v>16</v>
      </c>
      <c r="F38" s="70">
        <f t="shared" si="23"/>
        <v>8</v>
      </c>
      <c r="G38" s="86">
        <f t="shared" si="23"/>
        <v>8</v>
      </c>
      <c r="H38" s="84">
        <v>8</v>
      </c>
      <c r="I38" s="71"/>
      <c r="J38" s="71"/>
      <c r="K38" s="71"/>
      <c r="L38" s="88"/>
      <c r="M38" s="88"/>
      <c r="N38" s="89">
        <f t="shared" si="24"/>
        <v>0</v>
      </c>
      <c r="O38" s="72">
        <f t="shared" si="24"/>
        <v>59</v>
      </c>
      <c r="P38" s="267"/>
      <c r="Q38" s="268"/>
      <c r="R38" s="73"/>
      <c r="S38" s="73"/>
      <c r="T38" s="268">
        <v>8</v>
      </c>
      <c r="U38" s="268">
        <v>8</v>
      </c>
      <c r="V38" s="73">
        <v>0</v>
      </c>
      <c r="W38" s="74">
        <v>59</v>
      </c>
      <c r="X38" s="269"/>
      <c r="Y38" s="268"/>
      <c r="Z38" s="73"/>
      <c r="AA38" s="73"/>
      <c r="AB38" s="268"/>
      <c r="AC38" s="268"/>
      <c r="AD38" s="73"/>
      <c r="AE38" s="74"/>
      <c r="AF38" s="75"/>
      <c r="AG38" s="76">
        <v>3</v>
      </c>
      <c r="AH38" s="76"/>
      <c r="AI38" s="77"/>
      <c r="AJ38" s="243">
        <f t="shared" si="25"/>
        <v>0.64</v>
      </c>
      <c r="AK38" s="94">
        <f t="shared" si="26"/>
        <v>3</v>
      </c>
      <c r="AL38" s="73"/>
      <c r="AM38" s="74"/>
    </row>
    <row r="39" spans="1:39" s="27" customFormat="1" ht="36" customHeight="1" x14ac:dyDescent="0.4">
      <c r="A39" s="66" t="s">
        <v>5</v>
      </c>
      <c r="B39" s="150" t="s">
        <v>51</v>
      </c>
      <c r="C39" s="68" t="s">
        <v>80</v>
      </c>
      <c r="D39" s="87">
        <f t="shared" si="21"/>
        <v>75</v>
      </c>
      <c r="E39" s="69">
        <f t="shared" si="22"/>
        <v>16</v>
      </c>
      <c r="F39" s="70">
        <f t="shared" si="23"/>
        <v>8</v>
      </c>
      <c r="G39" s="86">
        <f t="shared" si="23"/>
        <v>8</v>
      </c>
      <c r="H39" s="84"/>
      <c r="I39" s="71">
        <v>8</v>
      </c>
      <c r="J39" s="71"/>
      <c r="K39" s="71"/>
      <c r="L39" s="88"/>
      <c r="M39" s="88"/>
      <c r="N39" s="89">
        <f t="shared" si="24"/>
        <v>0</v>
      </c>
      <c r="O39" s="72">
        <f t="shared" si="24"/>
        <v>59</v>
      </c>
      <c r="P39" s="267"/>
      <c r="Q39" s="268"/>
      <c r="R39" s="73"/>
      <c r="S39" s="73"/>
      <c r="T39" s="268">
        <v>8</v>
      </c>
      <c r="U39" s="268">
        <v>8</v>
      </c>
      <c r="V39" s="73">
        <v>0</v>
      </c>
      <c r="W39" s="74">
        <v>59</v>
      </c>
      <c r="X39" s="269"/>
      <c r="Y39" s="268"/>
      <c r="Z39" s="73"/>
      <c r="AA39" s="73"/>
      <c r="AB39" s="268"/>
      <c r="AC39" s="268"/>
      <c r="AD39" s="73"/>
      <c r="AE39" s="74"/>
      <c r="AF39" s="75"/>
      <c r="AG39" s="76">
        <v>3</v>
      </c>
      <c r="AH39" s="76"/>
      <c r="AI39" s="77"/>
      <c r="AJ39" s="243">
        <f t="shared" si="25"/>
        <v>0.64</v>
      </c>
      <c r="AK39" s="94">
        <f t="shared" si="26"/>
        <v>3</v>
      </c>
      <c r="AL39" s="73"/>
      <c r="AM39" s="74"/>
    </row>
    <row r="40" spans="1:39" s="27" customFormat="1" ht="36" customHeight="1" x14ac:dyDescent="0.4">
      <c r="A40" s="66" t="s">
        <v>4</v>
      </c>
      <c r="B40" s="150" t="s">
        <v>185</v>
      </c>
      <c r="C40" s="68" t="s">
        <v>80</v>
      </c>
      <c r="D40" s="87">
        <f t="shared" si="21"/>
        <v>75</v>
      </c>
      <c r="E40" s="69">
        <f t="shared" si="22"/>
        <v>16</v>
      </c>
      <c r="F40" s="70">
        <f t="shared" si="23"/>
        <v>8</v>
      </c>
      <c r="G40" s="86">
        <f t="shared" si="23"/>
        <v>8</v>
      </c>
      <c r="H40" s="84"/>
      <c r="I40" s="71"/>
      <c r="J40" s="71"/>
      <c r="K40" s="71">
        <v>8</v>
      </c>
      <c r="L40" s="88"/>
      <c r="M40" s="88"/>
      <c r="N40" s="89">
        <f t="shared" si="24"/>
        <v>0</v>
      </c>
      <c r="O40" s="72">
        <f t="shared" si="24"/>
        <v>59</v>
      </c>
      <c r="P40" s="267"/>
      <c r="Q40" s="268"/>
      <c r="R40" s="73"/>
      <c r="S40" s="73"/>
      <c r="T40" s="268">
        <v>8</v>
      </c>
      <c r="U40" s="268">
        <v>8</v>
      </c>
      <c r="V40" s="73">
        <v>0</v>
      </c>
      <c r="W40" s="74">
        <v>59</v>
      </c>
      <c r="X40" s="269"/>
      <c r="Y40" s="268"/>
      <c r="Z40" s="73"/>
      <c r="AA40" s="73"/>
      <c r="AB40" s="268"/>
      <c r="AC40" s="268"/>
      <c r="AD40" s="73"/>
      <c r="AE40" s="74"/>
      <c r="AF40" s="75"/>
      <c r="AG40" s="76">
        <v>3</v>
      </c>
      <c r="AH40" s="76"/>
      <c r="AI40" s="77"/>
      <c r="AJ40" s="243">
        <f t="shared" si="25"/>
        <v>0.64</v>
      </c>
      <c r="AK40" s="94">
        <f t="shared" si="26"/>
        <v>3</v>
      </c>
      <c r="AL40" s="73"/>
      <c r="AM40" s="74"/>
    </row>
    <row r="41" spans="1:39" s="40" customFormat="1" ht="36" customHeight="1" thickBot="1" x14ac:dyDescent="0.55000000000000004">
      <c r="A41" s="66" t="s">
        <v>13</v>
      </c>
      <c r="B41" s="67" t="s">
        <v>52</v>
      </c>
      <c r="C41" s="77" t="s">
        <v>84</v>
      </c>
      <c r="D41" s="87">
        <f t="shared" si="21"/>
        <v>50</v>
      </c>
      <c r="E41" s="69">
        <f t="shared" si="22"/>
        <v>24</v>
      </c>
      <c r="F41" s="70">
        <f t="shared" si="23"/>
        <v>8</v>
      </c>
      <c r="G41" s="86">
        <f t="shared" si="23"/>
        <v>16</v>
      </c>
      <c r="H41" s="84"/>
      <c r="I41" s="71">
        <v>16</v>
      </c>
      <c r="J41" s="71"/>
      <c r="K41" s="71"/>
      <c r="L41" s="88"/>
      <c r="M41" s="88"/>
      <c r="N41" s="89">
        <f t="shared" si="24"/>
        <v>0</v>
      </c>
      <c r="O41" s="72">
        <f t="shared" si="24"/>
        <v>26</v>
      </c>
      <c r="P41" s="283"/>
      <c r="Q41" s="284"/>
      <c r="R41" s="76"/>
      <c r="S41" s="76"/>
      <c r="T41" s="284">
        <v>8</v>
      </c>
      <c r="U41" s="284">
        <v>16</v>
      </c>
      <c r="V41" s="76"/>
      <c r="W41" s="151">
        <v>26</v>
      </c>
      <c r="X41" s="287"/>
      <c r="Y41" s="284"/>
      <c r="Z41" s="76"/>
      <c r="AA41" s="76"/>
      <c r="AB41" s="284"/>
      <c r="AC41" s="284"/>
      <c r="AD41" s="76"/>
      <c r="AE41" s="151"/>
      <c r="AF41" s="75"/>
      <c r="AG41" s="76">
        <v>2</v>
      </c>
      <c r="AH41" s="76"/>
      <c r="AI41" s="77"/>
      <c r="AJ41" s="243">
        <f t="shared" si="25"/>
        <v>0.96</v>
      </c>
      <c r="AK41" s="94">
        <f t="shared" si="26"/>
        <v>2</v>
      </c>
      <c r="AL41" s="99"/>
      <c r="AM41" s="170"/>
    </row>
    <row r="42" spans="1:39" s="38" customFormat="1" ht="44.25" customHeight="1" thickBot="1" x14ac:dyDescent="0.45">
      <c r="A42" s="228" t="s">
        <v>67</v>
      </c>
      <c r="B42" s="214" t="s">
        <v>195</v>
      </c>
      <c r="C42" s="103"/>
      <c r="D42" s="104">
        <f t="shared" ref="D42:AM42" si="27">SUM(D43:D49)</f>
        <v>400</v>
      </c>
      <c r="E42" s="172">
        <f t="shared" si="27"/>
        <v>120</v>
      </c>
      <c r="F42" s="172">
        <f t="shared" si="27"/>
        <v>0</v>
      </c>
      <c r="G42" s="173">
        <f t="shared" si="27"/>
        <v>120</v>
      </c>
      <c r="H42" s="111">
        <f t="shared" si="27"/>
        <v>40</v>
      </c>
      <c r="I42" s="172">
        <f t="shared" si="27"/>
        <v>0</v>
      </c>
      <c r="J42" s="172">
        <f t="shared" si="27"/>
        <v>48</v>
      </c>
      <c r="K42" s="172">
        <f t="shared" si="27"/>
        <v>32</v>
      </c>
      <c r="L42" s="172">
        <f t="shared" si="27"/>
        <v>0</v>
      </c>
      <c r="M42" s="174">
        <f t="shared" si="27"/>
        <v>0</v>
      </c>
      <c r="N42" s="104">
        <f t="shared" si="27"/>
        <v>0</v>
      </c>
      <c r="O42" s="175">
        <f t="shared" si="27"/>
        <v>280</v>
      </c>
      <c r="P42" s="111">
        <f t="shared" si="27"/>
        <v>0</v>
      </c>
      <c r="Q42" s="172">
        <f t="shared" si="27"/>
        <v>0</v>
      </c>
      <c r="R42" s="172">
        <f t="shared" si="27"/>
        <v>0</v>
      </c>
      <c r="S42" s="172">
        <f t="shared" si="27"/>
        <v>0</v>
      </c>
      <c r="T42" s="172">
        <f t="shared" si="27"/>
        <v>0</v>
      </c>
      <c r="U42" s="172">
        <f t="shared" si="27"/>
        <v>0</v>
      </c>
      <c r="V42" s="172">
        <f t="shared" si="27"/>
        <v>0</v>
      </c>
      <c r="W42" s="175">
        <f t="shared" si="27"/>
        <v>0</v>
      </c>
      <c r="X42" s="288">
        <f t="shared" si="27"/>
        <v>0</v>
      </c>
      <c r="Y42" s="172">
        <f t="shared" si="27"/>
        <v>120</v>
      </c>
      <c r="Z42" s="172">
        <f t="shared" si="27"/>
        <v>0</v>
      </c>
      <c r="AA42" s="172">
        <f t="shared" si="27"/>
        <v>280</v>
      </c>
      <c r="AB42" s="172">
        <f t="shared" si="27"/>
        <v>0</v>
      </c>
      <c r="AC42" s="172">
        <f t="shared" si="27"/>
        <v>0</v>
      </c>
      <c r="AD42" s="172">
        <f t="shared" si="27"/>
        <v>0</v>
      </c>
      <c r="AE42" s="175">
        <f t="shared" si="27"/>
        <v>0</v>
      </c>
      <c r="AF42" s="112">
        <f t="shared" si="27"/>
        <v>0</v>
      </c>
      <c r="AG42" s="105">
        <f t="shared" si="27"/>
        <v>0</v>
      </c>
      <c r="AH42" s="105">
        <f t="shared" si="27"/>
        <v>16</v>
      </c>
      <c r="AI42" s="108">
        <f t="shared" si="27"/>
        <v>0</v>
      </c>
      <c r="AJ42" s="246">
        <f t="shared" si="27"/>
        <v>4.8</v>
      </c>
      <c r="AK42" s="105">
        <f>SUM(AK43:AK49)</f>
        <v>16</v>
      </c>
      <c r="AL42" s="105">
        <f>SUM(AL43:AL49)</f>
        <v>0</v>
      </c>
      <c r="AM42" s="110">
        <f t="shared" si="27"/>
        <v>16</v>
      </c>
    </row>
    <row r="43" spans="1:39" s="27" customFormat="1" ht="36" customHeight="1" x14ac:dyDescent="0.4">
      <c r="A43" s="229" t="s">
        <v>9</v>
      </c>
      <c r="B43" s="176" t="s">
        <v>69</v>
      </c>
      <c r="C43" s="177" t="s">
        <v>83</v>
      </c>
      <c r="D43" s="87">
        <f t="shared" ref="D43:D49" si="28">SUM(E43,O43)</f>
        <v>50</v>
      </c>
      <c r="E43" s="69">
        <f t="shared" ref="E43:E49" si="29">SUM(F43:G43,N43)</f>
        <v>16</v>
      </c>
      <c r="F43" s="70">
        <f t="shared" ref="F43:G49" si="30">SUM(P43+T43+X43+AB43)</f>
        <v>0</v>
      </c>
      <c r="G43" s="86">
        <f t="shared" si="30"/>
        <v>16</v>
      </c>
      <c r="H43" s="84"/>
      <c r="I43" s="71"/>
      <c r="J43" s="93">
        <v>16</v>
      </c>
      <c r="K43" s="71"/>
      <c r="L43" s="88"/>
      <c r="M43" s="88"/>
      <c r="N43" s="89">
        <f t="shared" ref="N43:O49" si="31">SUM(R43+V43+Z43+AD43)</f>
        <v>0</v>
      </c>
      <c r="O43" s="72">
        <f t="shared" si="31"/>
        <v>34</v>
      </c>
      <c r="P43" s="289"/>
      <c r="Q43" s="290"/>
      <c r="R43" s="178"/>
      <c r="S43" s="178"/>
      <c r="T43" s="290"/>
      <c r="U43" s="290"/>
      <c r="V43" s="178"/>
      <c r="W43" s="179"/>
      <c r="X43" s="291"/>
      <c r="Y43" s="290">
        <v>16</v>
      </c>
      <c r="Z43" s="178">
        <v>0</v>
      </c>
      <c r="AA43" s="178">
        <v>34</v>
      </c>
      <c r="AB43" s="290"/>
      <c r="AC43" s="290"/>
      <c r="AD43" s="178"/>
      <c r="AE43" s="179"/>
      <c r="AF43" s="180"/>
      <c r="AG43" s="181"/>
      <c r="AH43" s="181">
        <v>2</v>
      </c>
      <c r="AI43" s="182"/>
      <c r="AJ43" s="243">
        <f>E43/25</f>
        <v>0.64</v>
      </c>
      <c r="AK43" s="94">
        <f>SUM(AF43:AI43)</f>
        <v>2</v>
      </c>
      <c r="AL43" s="94"/>
      <c r="AM43" s="183">
        <f t="shared" ref="AM43:AM49" si="32">D43/25</f>
        <v>2</v>
      </c>
    </row>
    <row r="44" spans="1:39" s="27" customFormat="1" ht="36" customHeight="1" x14ac:dyDescent="0.4">
      <c r="A44" s="66" t="s">
        <v>8</v>
      </c>
      <c r="B44" s="184" t="s">
        <v>70</v>
      </c>
      <c r="C44" s="185" t="s">
        <v>81</v>
      </c>
      <c r="D44" s="87">
        <f t="shared" si="28"/>
        <v>75</v>
      </c>
      <c r="E44" s="69">
        <f t="shared" si="29"/>
        <v>16</v>
      </c>
      <c r="F44" s="70">
        <f t="shared" si="30"/>
        <v>0</v>
      </c>
      <c r="G44" s="86">
        <f t="shared" si="30"/>
        <v>16</v>
      </c>
      <c r="H44" s="84">
        <v>16</v>
      </c>
      <c r="I44" s="71"/>
      <c r="J44" s="71"/>
      <c r="K44" s="71"/>
      <c r="L44" s="88"/>
      <c r="M44" s="88"/>
      <c r="N44" s="89">
        <f t="shared" si="31"/>
        <v>0</v>
      </c>
      <c r="O44" s="72">
        <f t="shared" si="31"/>
        <v>59</v>
      </c>
      <c r="P44" s="267"/>
      <c r="Q44" s="268"/>
      <c r="R44" s="94"/>
      <c r="S44" s="94"/>
      <c r="T44" s="268"/>
      <c r="U44" s="268"/>
      <c r="V44" s="73"/>
      <c r="W44" s="74"/>
      <c r="X44" s="269"/>
      <c r="Y44" s="268">
        <v>16</v>
      </c>
      <c r="Z44" s="73">
        <v>0</v>
      </c>
      <c r="AA44" s="73">
        <v>59</v>
      </c>
      <c r="AB44" s="268"/>
      <c r="AC44" s="268"/>
      <c r="AD44" s="73"/>
      <c r="AE44" s="74"/>
      <c r="AF44" s="75"/>
      <c r="AG44" s="76"/>
      <c r="AH44" s="76">
        <v>3</v>
      </c>
      <c r="AI44" s="77"/>
      <c r="AJ44" s="243">
        <f t="shared" ref="AJ44:AJ49" si="33">E44/25</f>
        <v>0.64</v>
      </c>
      <c r="AK44" s="94">
        <f t="shared" ref="AK44:AK49" si="34">SUM(AF44:AI44)</f>
        <v>3</v>
      </c>
      <c r="AL44" s="73"/>
      <c r="AM44" s="186">
        <f t="shared" si="32"/>
        <v>3</v>
      </c>
    </row>
    <row r="45" spans="1:39" s="27" customFormat="1" ht="36" customHeight="1" x14ac:dyDescent="0.4">
      <c r="A45" s="66" t="s">
        <v>7</v>
      </c>
      <c r="B45" s="184" t="s">
        <v>71</v>
      </c>
      <c r="C45" s="185" t="s">
        <v>81</v>
      </c>
      <c r="D45" s="87">
        <f>SUM(E45,O45)</f>
        <v>75</v>
      </c>
      <c r="E45" s="69">
        <f t="shared" si="29"/>
        <v>24</v>
      </c>
      <c r="F45" s="70">
        <f t="shared" si="30"/>
        <v>0</v>
      </c>
      <c r="G45" s="86">
        <f t="shared" si="30"/>
        <v>24</v>
      </c>
      <c r="H45" s="84">
        <v>24</v>
      </c>
      <c r="I45" s="71"/>
      <c r="J45" s="71"/>
      <c r="K45" s="71"/>
      <c r="L45" s="88"/>
      <c r="M45" s="88"/>
      <c r="N45" s="89">
        <f t="shared" si="31"/>
        <v>0</v>
      </c>
      <c r="O45" s="72">
        <f t="shared" si="31"/>
        <v>51</v>
      </c>
      <c r="P45" s="267"/>
      <c r="Q45" s="268"/>
      <c r="R45" s="94"/>
      <c r="S45" s="94"/>
      <c r="T45" s="268"/>
      <c r="U45" s="268"/>
      <c r="V45" s="73"/>
      <c r="W45" s="74"/>
      <c r="X45" s="269"/>
      <c r="Y45" s="268">
        <v>24</v>
      </c>
      <c r="Z45" s="73">
        <v>0</v>
      </c>
      <c r="AA45" s="73">
        <v>51</v>
      </c>
      <c r="AB45" s="268"/>
      <c r="AC45" s="268"/>
      <c r="AD45" s="73"/>
      <c r="AE45" s="74"/>
      <c r="AF45" s="75"/>
      <c r="AG45" s="76"/>
      <c r="AH45" s="76">
        <v>3</v>
      </c>
      <c r="AI45" s="77"/>
      <c r="AJ45" s="243">
        <f t="shared" si="33"/>
        <v>0.96</v>
      </c>
      <c r="AK45" s="94">
        <f t="shared" si="34"/>
        <v>3</v>
      </c>
      <c r="AL45" s="73"/>
      <c r="AM45" s="186">
        <f t="shared" si="32"/>
        <v>3</v>
      </c>
    </row>
    <row r="46" spans="1:39" s="27" customFormat="1" ht="36" customHeight="1" x14ac:dyDescent="0.4">
      <c r="A46" s="66" t="s">
        <v>6</v>
      </c>
      <c r="B46" s="187" t="s">
        <v>72</v>
      </c>
      <c r="C46" s="185" t="s">
        <v>83</v>
      </c>
      <c r="D46" s="87">
        <f t="shared" si="28"/>
        <v>50</v>
      </c>
      <c r="E46" s="69">
        <f t="shared" si="29"/>
        <v>16</v>
      </c>
      <c r="F46" s="70">
        <f t="shared" si="30"/>
        <v>0</v>
      </c>
      <c r="G46" s="86">
        <f t="shared" si="30"/>
        <v>16</v>
      </c>
      <c r="H46" s="84"/>
      <c r="I46" s="71"/>
      <c r="J46" s="71"/>
      <c r="K46" s="71">
        <v>16</v>
      </c>
      <c r="L46" s="88"/>
      <c r="M46" s="88"/>
      <c r="N46" s="89">
        <f t="shared" si="31"/>
        <v>0</v>
      </c>
      <c r="O46" s="72">
        <f t="shared" si="31"/>
        <v>34</v>
      </c>
      <c r="P46" s="267"/>
      <c r="Q46" s="268"/>
      <c r="R46" s="94"/>
      <c r="S46" s="94"/>
      <c r="T46" s="268"/>
      <c r="U46" s="268"/>
      <c r="V46" s="73"/>
      <c r="W46" s="74"/>
      <c r="X46" s="269"/>
      <c r="Y46" s="268">
        <v>16</v>
      </c>
      <c r="Z46" s="73"/>
      <c r="AA46" s="73">
        <v>34</v>
      </c>
      <c r="AB46" s="268"/>
      <c r="AC46" s="268"/>
      <c r="AD46" s="73"/>
      <c r="AE46" s="74"/>
      <c r="AF46" s="75"/>
      <c r="AG46" s="76"/>
      <c r="AH46" s="76">
        <v>2</v>
      </c>
      <c r="AI46" s="77"/>
      <c r="AJ46" s="243">
        <f t="shared" si="33"/>
        <v>0.64</v>
      </c>
      <c r="AK46" s="94">
        <f t="shared" si="34"/>
        <v>2</v>
      </c>
      <c r="AL46" s="73"/>
      <c r="AM46" s="186">
        <f t="shared" si="32"/>
        <v>2</v>
      </c>
    </row>
    <row r="47" spans="1:39" s="27" customFormat="1" ht="36" customHeight="1" x14ac:dyDescent="0.4">
      <c r="A47" s="66" t="s">
        <v>5</v>
      </c>
      <c r="B47" s="184" t="s">
        <v>73</v>
      </c>
      <c r="C47" s="185" t="s">
        <v>83</v>
      </c>
      <c r="D47" s="87">
        <f t="shared" si="28"/>
        <v>50</v>
      </c>
      <c r="E47" s="69">
        <f t="shared" si="29"/>
        <v>16</v>
      </c>
      <c r="F47" s="70">
        <f t="shared" si="30"/>
        <v>0</v>
      </c>
      <c r="G47" s="86">
        <f t="shared" si="30"/>
        <v>16</v>
      </c>
      <c r="H47" s="84"/>
      <c r="I47" s="71"/>
      <c r="J47" s="71"/>
      <c r="K47" s="71">
        <v>16</v>
      </c>
      <c r="L47" s="88"/>
      <c r="M47" s="88"/>
      <c r="N47" s="89">
        <f t="shared" si="31"/>
        <v>0</v>
      </c>
      <c r="O47" s="72">
        <f t="shared" si="31"/>
        <v>34</v>
      </c>
      <c r="P47" s="267"/>
      <c r="Q47" s="268"/>
      <c r="R47" s="94"/>
      <c r="S47" s="94"/>
      <c r="T47" s="268"/>
      <c r="U47" s="268"/>
      <c r="V47" s="73"/>
      <c r="W47" s="74"/>
      <c r="X47" s="269"/>
      <c r="Y47" s="268">
        <v>16</v>
      </c>
      <c r="Z47" s="73"/>
      <c r="AA47" s="73">
        <v>34</v>
      </c>
      <c r="AB47" s="268"/>
      <c r="AC47" s="268"/>
      <c r="AD47" s="73"/>
      <c r="AE47" s="74"/>
      <c r="AF47" s="75"/>
      <c r="AG47" s="76"/>
      <c r="AH47" s="76">
        <v>2</v>
      </c>
      <c r="AI47" s="77"/>
      <c r="AJ47" s="243">
        <f t="shared" si="33"/>
        <v>0.64</v>
      </c>
      <c r="AK47" s="94">
        <f t="shared" si="34"/>
        <v>2</v>
      </c>
      <c r="AL47" s="73"/>
      <c r="AM47" s="186">
        <f t="shared" si="32"/>
        <v>2</v>
      </c>
    </row>
    <row r="48" spans="1:39" s="27" customFormat="1" ht="36" customHeight="1" x14ac:dyDescent="0.4">
      <c r="A48" s="66" t="s">
        <v>4</v>
      </c>
      <c r="B48" s="187" t="s">
        <v>74</v>
      </c>
      <c r="C48" s="185" t="s">
        <v>83</v>
      </c>
      <c r="D48" s="87">
        <f t="shared" si="28"/>
        <v>50</v>
      </c>
      <c r="E48" s="69">
        <f t="shared" si="29"/>
        <v>16</v>
      </c>
      <c r="F48" s="70">
        <f t="shared" si="30"/>
        <v>0</v>
      </c>
      <c r="G48" s="86">
        <f t="shared" si="30"/>
        <v>16</v>
      </c>
      <c r="H48" s="84"/>
      <c r="I48" s="71"/>
      <c r="J48" s="93">
        <v>16</v>
      </c>
      <c r="K48" s="71"/>
      <c r="L48" s="88"/>
      <c r="M48" s="88"/>
      <c r="N48" s="89">
        <f t="shared" si="31"/>
        <v>0</v>
      </c>
      <c r="O48" s="72">
        <f t="shared" si="31"/>
        <v>34</v>
      </c>
      <c r="P48" s="267"/>
      <c r="Q48" s="268"/>
      <c r="R48" s="94"/>
      <c r="S48" s="94"/>
      <c r="T48" s="268"/>
      <c r="U48" s="268"/>
      <c r="V48" s="73"/>
      <c r="W48" s="74"/>
      <c r="X48" s="269"/>
      <c r="Y48" s="268">
        <v>16</v>
      </c>
      <c r="Z48" s="73"/>
      <c r="AA48" s="73">
        <v>34</v>
      </c>
      <c r="AB48" s="268"/>
      <c r="AC48" s="268"/>
      <c r="AD48" s="73"/>
      <c r="AE48" s="74"/>
      <c r="AF48" s="75"/>
      <c r="AG48" s="76"/>
      <c r="AH48" s="76">
        <v>2</v>
      </c>
      <c r="AI48" s="77"/>
      <c r="AJ48" s="243">
        <f t="shared" si="33"/>
        <v>0.64</v>
      </c>
      <c r="AK48" s="94">
        <f t="shared" si="34"/>
        <v>2</v>
      </c>
      <c r="AL48" s="73"/>
      <c r="AM48" s="186">
        <f t="shared" si="32"/>
        <v>2</v>
      </c>
    </row>
    <row r="49" spans="1:39" s="27" customFormat="1" ht="36" customHeight="1" thickBot="1" x14ac:dyDescent="0.45">
      <c r="A49" s="230" t="s">
        <v>13</v>
      </c>
      <c r="B49" s="188" t="s">
        <v>75</v>
      </c>
      <c r="C49" s="189" t="s">
        <v>83</v>
      </c>
      <c r="D49" s="190">
        <f t="shared" si="28"/>
        <v>50</v>
      </c>
      <c r="E49" s="191">
        <f t="shared" si="29"/>
        <v>16</v>
      </c>
      <c r="F49" s="118">
        <f t="shared" si="30"/>
        <v>0</v>
      </c>
      <c r="G49" s="192">
        <f t="shared" si="30"/>
        <v>16</v>
      </c>
      <c r="H49" s="193"/>
      <c r="I49" s="194"/>
      <c r="J49" s="195">
        <v>16</v>
      </c>
      <c r="K49" s="194"/>
      <c r="L49" s="196"/>
      <c r="M49" s="196"/>
      <c r="N49" s="197">
        <f t="shared" si="31"/>
        <v>0</v>
      </c>
      <c r="O49" s="215">
        <f t="shared" si="31"/>
        <v>34</v>
      </c>
      <c r="P49" s="292"/>
      <c r="Q49" s="293"/>
      <c r="R49" s="199"/>
      <c r="S49" s="199"/>
      <c r="T49" s="293"/>
      <c r="U49" s="293"/>
      <c r="V49" s="198"/>
      <c r="W49" s="200"/>
      <c r="X49" s="294"/>
      <c r="Y49" s="293">
        <v>16</v>
      </c>
      <c r="Z49" s="198"/>
      <c r="AA49" s="198">
        <v>34</v>
      </c>
      <c r="AB49" s="293"/>
      <c r="AC49" s="293"/>
      <c r="AD49" s="198"/>
      <c r="AE49" s="200"/>
      <c r="AF49" s="201"/>
      <c r="AG49" s="202"/>
      <c r="AH49" s="202">
        <v>2</v>
      </c>
      <c r="AI49" s="203"/>
      <c r="AJ49" s="243">
        <f t="shared" si="33"/>
        <v>0.64</v>
      </c>
      <c r="AK49" s="94">
        <f t="shared" si="34"/>
        <v>2</v>
      </c>
      <c r="AL49" s="73"/>
      <c r="AM49" s="186">
        <f t="shared" si="32"/>
        <v>2</v>
      </c>
    </row>
    <row r="50" spans="1:39" s="38" customFormat="1" ht="44.25" customHeight="1" thickBot="1" x14ac:dyDescent="0.45">
      <c r="A50" s="228" t="s">
        <v>68</v>
      </c>
      <c r="B50" s="214" t="s">
        <v>196</v>
      </c>
      <c r="C50" s="103"/>
      <c r="D50" s="104">
        <f t="shared" ref="D50:AH50" si="35">SUM(D51:D57)</f>
        <v>400</v>
      </c>
      <c r="E50" s="172">
        <f t="shared" si="35"/>
        <v>120</v>
      </c>
      <c r="F50" s="172">
        <f t="shared" si="35"/>
        <v>0</v>
      </c>
      <c r="G50" s="173">
        <f t="shared" si="35"/>
        <v>120</v>
      </c>
      <c r="H50" s="111">
        <f t="shared" si="35"/>
        <v>72</v>
      </c>
      <c r="I50" s="172">
        <f t="shared" si="35"/>
        <v>32</v>
      </c>
      <c r="J50" s="172">
        <f t="shared" si="35"/>
        <v>0</v>
      </c>
      <c r="K50" s="172">
        <f t="shared" si="35"/>
        <v>16</v>
      </c>
      <c r="L50" s="172">
        <f t="shared" si="35"/>
        <v>0</v>
      </c>
      <c r="M50" s="174">
        <f t="shared" si="35"/>
        <v>0</v>
      </c>
      <c r="N50" s="104">
        <f t="shared" si="35"/>
        <v>0</v>
      </c>
      <c r="O50" s="175">
        <f t="shared" si="35"/>
        <v>280</v>
      </c>
      <c r="P50" s="111">
        <f t="shared" si="35"/>
        <v>0</v>
      </c>
      <c r="Q50" s="172">
        <f t="shared" si="35"/>
        <v>0</v>
      </c>
      <c r="R50" s="172">
        <f t="shared" si="35"/>
        <v>0</v>
      </c>
      <c r="S50" s="172">
        <f t="shared" si="35"/>
        <v>0</v>
      </c>
      <c r="T50" s="172">
        <f t="shared" si="35"/>
        <v>0</v>
      </c>
      <c r="U50" s="172">
        <f t="shared" si="35"/>
        <v>0</v>
      </c>
      <c r="V50" s="172">
        <f t="shared" si="35"/>
        <v>0</v>
      </c>
      <c r="W50" s="175">
        <f t="shared" si="35"/>
        <v>0</v>
      </c>
      <c r="X50" s="288">
        <f t="shared" si="35"/>
        <v>0</v>
      </c>
      <c r="Y50" s="172">
        <f t="shared" si="35"/>
        <v>120</v>
      </c>
      <c r="Z50" s="172">
        <f t="shared" si="35"/>
        <v>0</v>
      </c>
      <c r="AA50" s="172">
        <f t="shared" si="35"/>
        <v>280</v>
      </c>
      <c r="AB50" s="172">
        <f t="shared" si="35"/>
        <v>0</v>
      </c>
      <c r="AC50" s="172">
        <f t="shared" si="35"/>
        <v>0</v>
      </c>
      <c r="AD50" s="172">
        <f t="shared" si="35"/>
        <v>0</v>
      </c>
      <c r="AE50" s="175">
        <f t="shared" si="35"/>
        <v>0</v>
      </c>
      <c r="AF50" s="112">
        <f t="shared" si="35"/>
        <v>0</v>
      </c>
      <c r="AG50" s="105">
        <f t="shared" si="35"/>
        <v>0</v>
      </c>
      <c r="AH50" s="105">
        <f t="shared" si="35"/>
        <v>16</v>
      </c>
      <c r="AI50" s="108"/>
      <c r="AJ50" s="265">
        <f>SUM(AJ51:AJ57)</f>
        <v>4.8</v>
      </c>
      <c r="AK50" s="216">
        <f>SUM(AK51:AK57)</f>
        <v>16</v>
      </c>
      <c r="AL50" s="216">
        <f>SUM(AL51:AL57)</f>
        <v>0</v>
      </c>
      <c r="AM50" s="217">
        <f>SUM(AM51:AM57)</f>
        <v>16</v>
      </c>
    </row>
    <row r="51" spans="1:39" s="27" customFormat="1" ht="36" customHeight="1" x14ac:dyDescent="0.4">
      <c r="A51" s="229" t="s">
        <v>9</v>
      </c>
      <c r="B51" s="231" t="s">
        <v>182</v>
      </c>
      <c r="C51" s="185" t="s">
        <v>81</v>
      </c>
      <c r="D51" s="87">
        <f t="shared" ref="D51:D57" si="36">SUM(E51,O51)</f>
        <v>75</v>
      </c>
      <c r="E51" s="69">
        <f t="shared" ref="E51:E57" si="37">SUM(F51:G51,N51)</f>
        <v>24</v>
      </c>
      <c r="F51" s="70">
        <f t="shared" ref="F51:F57" si="38">SUM(P51+T51+X51+AB51)</f>
        <v>0</v>
      </c>
      <c r="G51" s="218">
        <f t="shared" ref="G51:G57" si="39">SUM(Q51+U51+Y51+AC51)</f>
        <v>24</v>
      </c>
      <c r="H51" s="219">
        <v>24</v>
      </c>
      <c r="I51" s="93"/>
      <c r="J51" s="93"/>
      <c r="K51" s="93"/>
      <c r="L51" s="220"/>
      <c r="M51" s="88"/>
      <c r="N51" s="89">
        <f t="shared" ref="N51:N57" si="40">SUM(R51+V51+Z51+AD51)</f>
        <v>0</v>
      </c>
      <c r="O51" s="72">
        <f t="shared" ref="O51:O57" si="41">SUM(S51+W51+AA51+AE51)</f>
        <v>51</v>
      </c>
      <c r="P51" s="289"/>
      <c r="Q51" s="290"/>
      <c r="R51" s="178"/>
      <c r="S51" s="178"/>
      <c r="T51" s="290"/>
      <c r="U51" s="290"/>
      <c r="V51" s="178"/>
      <c r="W51" s="179"/>
      <c r="X51" s="291"/>
      <c r="Y51" s="295">
        <v>24</v>
      </c>
      <c r="Z51" s="221">
        <v>0</v>
      </c>
      <c r="AA51" s="221">
        <v>51</v>
      </c>
      <c r="AB51" s="295"/>
      <c r="AC51" s="295"/>
      <c r="AD51" s="221"/>
      <c r="AE51" s="179"/>
      <c r="AF51" s="180"/>
      <c r="AG51" s="181"/>
      <c r="AH51" s="181">
        <v>3</v>
      </c>
      <c r="AI51" s="182"/>
      <c r="AJ51" s="266">
        <f>E51/25</f>
        <v>0.96</v>
      </c>
      <c r="AK51" s="94">
        <f>SUM(AF51:AI51)</f>
        <v>3</v>
      </c>
      <c r="AL51" s="73"/>
      <c r="AM51" s="186">
        <f>D51/25</f>
        <v>3</v>
      </c>
    </row>
    <row r="52" spans="1:39" s="27" customFormat="1" ht="36" customHeight="1" x14ac:dyDescent="0.4">
      <c r="A52" s="66" t="s">
        <v>8</v>
      </c>
      <c r="B52" s="184" t="s">
        <v>183</v>
      </c>
      <c r="C52" s="185" t="s">
        <v>83</v>
      </c>
      <c r="D52" s="87">
        <f t="shared" si="36"/>
        <v>50</v>
      </c>
      <c r="E52" s="69">
        <f t="shared" si="37"/>
        <v>16</v>
      </c>
      <c r="F52" s="70">
        <f t="shared" si="38"/>
        <v>0</v>
      </c>
      <c r="G52" s="218">
        <f t="shared" si="39"/>
        <v>16</v>
      </c>
      <c r="H52" s="219"/>
      <c r="I52" s="93"/>
      <c r="J52" s="93"/>
      <c r="K52" s="93">
        <v>16</v>
      </c>
      <c r="L52" s="220"/>
      <c r="M52" s="88"/>
      <c r="N52" s="89">
        <f t="shared" si="40"/>
        <v>0</v>
      </c>
      <c r="O52" s="72">
        <f t="shared" si="41"/>
        <v>34</v>
      </c>
      <c r="P52" s="267"/>
      <c r="Q52" s="268"/>
      <c r="R52" s="94"/>
      <c r="S52" s="94"/>
      <c r="T52" s="268"/>
      <c r="U52" s="268"/>
      <c r="V52" s="73"/>
      <c r="W52" s="74"/>
      <c r="X52" s="269"/>
      <c r="Y52" s="296">
        <v>16</v>
      </c>
      <c r="Z52" s="222">
        <v>0</v>
      </c>
      <c r="AA52" s="222">
        <v>34</v>
      </c>
      <c r="AB52" s="296"/>
      <c r="AC52" s="296"/>
      <c r="AD52" s="222"/>
      <c r="AE52" s="74"/>
      <c r="AF52" s="75"/>
      <c r="AG52" s="76"/>
      <c r="AH52" s="76">
        <v>2</v>
      </c>
      <c r="AI52" s="77"/>
      <c r="AJ52" s="266">
        <f t="shared" ref="AJ52:AJ57" si="42">E52/25</f>
        <v>0.64</v>
      </c>
      <c r="AK52" s="94">
        <f t="shared" ref="AK52:AK57" si="43">SUM(AF52:AI52)</f>
        <v>2</v>
      </c>
      <c r="AL52" s="73"/>
      <c r="AM52" s="186">
        <f t="shared" ref="AM52:AM57" si="44">D52/25</f>
        <v>2</v>
      </c>
    </row>
    <row r="53" spans="1:39" s="27" customFormat="1" ht="36" customHeight="1" x14ac:dyDescent="0.4">
      <c r="A53" s="66" t="s">
        <v>7</v>
      </c>
      <c r="B53" s="184" t="s">
        <v>179</v>
      </c>
      <c r="C53" s="185" t="s">
        <v>81</v>
      </c>
      <c r="D53" s="87">
        <f t="shared" si="36"/>
        <v>75</v>
      </c>
      <c r="E53" s="69">
        <f t="shared" si="37"/>
        <v>16</v>
      </c>
      <c r="F53" s="70">
        <f t="shared" si="38"/>
        <v>0</v>
      </c>
      <c r="G53" s="218">
        <f t="shared" si="39"/>
        <v>16</v>
      </c>
      <c r="H53" s="219">
        <v>16</v>
      </c>
      <c r="I53" s="93"/>
      <c r="J53" s="93"/>
      <c r="K53" s="93"/>
      <c r="L53" s="220"/>
      <c r="M53" s="88"/>
      <c r="N53" s="89">
        <f t="shared" si="40"/>
        <v>0</v>
      </c>
      <c r="O53" s="72">
        <f t="shared" si="41"/>
        <v>59</v>
      </c>
      <c r="P53" s="267"/>
      <c r="Q53" s="268"/>
      <c r="R53" s="94"/>
      <c r="S53" s="94"/>
      <c r="T53" s="268"/>
      <c r="U53" s="268"/>
      <c r="V53" s="73"/>
      <c r="W53" s="74"/>
      <c r="X53" s="269"/>
      <c r="Y53" s="296">
        <v>16</v>
      </c>
      <c r="Z53" s="222">
        <v>0</v>
      </c>
      <c r="AA53" s="222">
        <v>59</v>
      </c>
      <c r="AB53" s="296"/>
      <c r="AC53" s="296"/>
      <c r="AD53" s="222"/>
      <c r="AE53" s="74"/>
      <c r="AF53" s="75"/>
      <c r="AG53" s="76"/>
      <c r="AH53" s="76">
        <v>3</v>
      </c>
      <c r="AI53" s="77"/>
      <c r="AJ53" s="266">
        <f t="shared" si="42"/>
        <v>0.64</v>
      </c>
      <c r="AK53" s="94">
        <f t="shared" si="43"/>
        <v>3</v>
      </c>
      <c r="AL53" s="73"/>
      <c r="AM53" s="186">
        <f t="shared" si="44"/>
        <v>3</v>
      </c>
    </row>
    <row r="54" spans="1:39" s="27" customFormat="1" ht="36" customHeight="1" x14ac:dyDescent="0.4">
      <c r="A54" s="66" t="s">
        <v>6</v>
      </c>
      <c r="B54" s="187" t="s">
        <v>184</v>
      </c>
      <c r="C54" s="185" t="s">
        <v>83</v>
      </c>
      <c r="D54" s="87">
        <f t="shared" si="36"/>
        <v>50</v>
      </c>
      <c r="E54" s="69">
        <f t="shared" si="37"/>
        <v>16</v>
      </c>
      <c r="F54" s="70">
        <f t="shared" si="38"/>
        <v>0</v>
      </c>
      <c r="G54" s="218">
        <f t="shared" si="39"/>
        <v>16</v>
      </c>
      <c r="H54" s="219"/>
      <c r="I54" s="93">
        <v>16</v>
      </c>
      <c r="J54" s="93"/>
      <c r="K54" s="93"/>
      <c r="L54" s="220"/>
      <c r="M54" s="88"/>
      <c r="N54" s="89">
        <f t="shared" si="40"/>
        <v>0</v>
      </c>
      <c r="O54" s="72">
        <f t="shared" si="41"/>
        <v>34</v>
      </c>
      <c r="P54" s="267"/>
      <c r="Q54" s="268"/>
      <c r="R54" s="94"/>
      <c r="S54" s="94"/>
      <c r="T54" s="268"/>
      <c r="U54" s="268"/>
      <c r="V54" s="73"/>
      <c r="W54" s="74"/>
      <c r="X54" s="269"/>
      <c r="Y54" s="296">
        <v>16</v>
      </c>
      <c r="Z54" s="222">
        <v>0</v>
      </c>
      <c r="AA54" s="222">
        <v>34</v>
      </c>
      <c r="AB54" s="296"/>
      <c r="AC54" s="296"/>
      <c r="AD54" s="222"/>
      <c r="AE54" s="74"/>
      <c r="AF54" s="75"/>
      <c r="AG54" s="76"/>
      <c r="AH54" s="76">
        <v>2</v>
      </c>
      <c r="AI54" s="77"/>
      <c r="AJ54" s="266">
        <f t="shared" si="42"/>
        <v>0.64</v>
      </c>
      <c r="AK54" s="94">
        <f t="shared" si="43"/>
        <v>2</v>
      </c>
      <c r="AL54" s="73"/>
      <c r="AM54" s="186">
        <f t="shared" si="44"/>
        <v>2</v>
      </c>
    </row>
    <row r="55" spans="1:39" s="27" customFormat="1" ht="36" customHeight="1" x14ac:dyDescent="0.4">
      <c r="A55" s="66" t="s">
        <v>5</v>
      </c>
      <c r="B55" s="184" t="s">
        <v>180</v>
      </c>
      <c r="C55" s="185" t="s">
        <v>83</v>
      </c>
      <c r="D55" s="87">
        <f t="shared" si="36"/>
        <v>50</v>
      </c>
      <c r="E55" s="69">
        <f t="shared" si="37"/>
        <v>16</v>
      </c>
      <c r="F55" s="70">
        <f t="shared" si="38"/>
        <v>0</v>
      </c>
      <c r="G55" s="218">
        <f t="shared" si="39"/>
        <v>16</v>
      </c>
      <c r="H55" s="219"/>
      <c r="I55" s="93">
        <v>16</v>
      </c>
      <c r="J55" s="93"/>
      <c r="K55" s="93"/>
      <c r="L55" s="220"/>
      <c r="M55" s="88"/>
      <c r="N55" s="89">
        <f t="shared" si="40"/>
        <v>0</v>
      </c>
      <c r="O55" s="72">
        <f t="shared" si="41"/>
        <v>34</v>
      </c>
      <c r="P55" s="267"/>
      <c r="Q55" s="268"/>
      <c r="R55" s="94"/>
      <c r="S55" s="94"/>
      <c r="T55" s="268"/>
      <c r="U55" s="268"/>
      <c r="V55" s="73"/>
      <c r="W55" s="74"/>
      <c r="X55" s="269"/>
      <c r="Y55" s="296">
        <v>16</v>
      </c>
      <c r="Z55" s="222"/>
      <c r="AA55" s="222">
        <v>34</v>
      </c>
      <c r="AB55" s="296"/>
      <c r="AC55" s="296"/>
      <c r="AD55" s="222"/>
      <c r="AE55" s="74"/>
      <c r="AF55" s="75"/>
      <c r="AG55" s="76"/>
      <c r="AH55" s="76">
        <v>2</v>
      </c>
      <c r="AI55" s="77"/>
      <c r="AJ55" s="266">
        <f t="shared" si="42"/>
        <v>0.64</v>
      </c>
      <c r="AK55" s="94">
        <f t="shared" si="43"/>
        <v>2</v>
      </c>
      <c r="AL55" s="73"/>
      <c r="AM55" s="186">
        <f t="shared" si="44"/>
        <v>2</v>
      </c>
    </row>
    <row r="56" spans="1:39" s="27" customFormat="1" ht="58.5" customHeight="1" x14ac:dyDescent="0.4">
      <c r="A56" s="66" t="s">
        <v>4</v>
      </c>
      <c r="B56" s="187" t="s">
        <v>181</v>
      </c>
      <c r="C56" s="185" t="s">
        <v>83</v>
      </c>
      <c r="D56" s="87">
        <f t="shared" si="36"/>
        <v>50</v>
      </c>
      <c r="E56" s="69">
        <f t="shared" si="37"/>
        <v>16</v>
      </c>
      <c r="F56" s="70">
        <f t="shared" si="38"/>
        <v>0</v>
      </c>
      <c r="G56" s="218">
        <f t="shared" si="39"/>
        <v>16</v>
      </c>
      <c r="H56" s="219">
        <v>16</v>
      </c>
      <c r="I56" s="93"/>
      <c r="J56" s="93"/>
      <c r="K56" s="93"/>
      <c r="L56" s="220"/>
      <c r="M56" s="88"/>
      <c r="N56" s="89">
        <f t="shared" si="40"/>
        <v>0</v>
      </c>
      <c r="O56" s="72">
        <f t="shared" si="41"/>
        <v>34</v>
      </c>
      <c r="P56" s="267"/>
      <c r="Q56" s="268"/>
      <c r="R56" s="94"/>
      <c r="S56" s="94"/>
      <c r="T56" s="268"/>
      <c r="U56" s="268"/>
      <c r="V56" s="73"/>
      <c r="W56" s="74"/>
      <c r="X56" s="269"/>
      <c r="Y56" s="268">
        <v>16</v>
      </c>
      <c r="Z56" s="73"/>
      <c r="AA56" s="73">
        <v>34</v>
      </c>
      <c r="AB56" s="268"/>
      <c r="AC56" s="268"/>
      <c r="AD56" s="73"/>
      <c r="AE56" s="74"/>
      <c r="AF56" s="75"/>
      <c r="AG56" s="76"/>
      <c r="AH56" s="76">
        <v>2</v>
      </c>
      <c r="AI56" s="77"/>
      <c r="AJ56" s="266">
        <f t="shared" si="42"/>
        <v>0.64</v>
      </c>
      <c r="AK56" s="94">
        <f t="shared" si="43"/>
        <v>2</v>
      </c>
      <c r="AL56" s="73"/>
      <c r="AM56" s="186">
        <f t="shared" si="44"/>
        <v>2</v>
      </c>
    </row>
    <row r="57" spans="1:39" s="27" customFormat="1" ht="36" customHeight="1" thickBot="1" x14ac:dyDescent="0.45">
      <c r="A57" s="230" t="s">
        <v>13</v>
      </c>
      <c r="B57" s="207" t="s">
        <v>186</v>
      </c>
      <c r="C57" s="205" t="s">
        <v>83</v>
      </c>
      <c r="D57" s="87">
        <f t="shared" si="36"/>
        <v>50</v>
      </c>
      <c r="E57" s="69">
        <f t="shared" si="37"/>
        <v>16</v>
      </c>
      <c r="F57" s="70">
        <f t="shared" si="38"/>
        <v>0</v>
      </c>
      <c r="G57" s="86">
        <f t="shared" si="39"/>
        <v>16</v>
      </c>
      <c r="H57" s="84">
        <v>16</v>
      </c>
      <c r="I57" s="71"/>
      <c r="J57" s="93"/>
      <c r="K57" s="71"/>
      <c r="L57" s="88"/>
      <c r="M57" s="88"/>
      <c r="N57" s="89">
        <f t="shared" si="40"/>
        <v>0</v>
      </c>
      <c r="O57" s="72">
        <f t="shared" si="41"/>
        <v>34</v>
      </c>
      <c r="P57" s="292"/>
      <c r="Q57" s="293"/>
      <c r="R57" s="199"/>
      <c r="S57" s="199"/>
      <c r="T57" s="293"/>
      <c r="U57" s="293"/>
      <c r="V57" s="198"/>
      <c r="W57" s="200"/>
      <c r="X57" s="294"/>
      <c r="Y57" s="293">
        <v>16</v>
      </c>
      <c r="Z57" s="198"/>
      <c r="AA57" s="198">
        <v>34</v>
      </c>
      <c r="AB57" s="293"/>
      <c r="AC57" s="293"/>
      <c r="AD57" s="198"/>
      <c r="AE57" s="200"/>
      <c r="AF57" s="201"/>
      <c r="AG57" s="202"/>
      <c r="AH57" s="202">
        <v>2</v>
      </c>
      <c r="AI57" s="203"/>
      <c r="AJ57" s="266">
        <f t="shared" si="42"/>
        <v>0.64</v>
      </c>
      <c r="AK57" s="94">
        <f t="shared" si="43"/>
        <v>2</v>
      </c>
      <c r="AL57" s="78"/>
      <c r="AM57" s="204">
        <f t="shared" si="44"/>
        <v>2</v>
      </c>
    </row>
    <row r="58" spans="1:39" s="38" customFormat="1" ht="69" customHeight="1" thickBot="1" x14ac:dyDescent="0.45">
      <c r="A58" s="228" t="s">
        <v>105</v>
      </c>
      <c r="B58" s="171" t="s">
        <v>197</v>
      </c>
      <c r="C58" s="103"/>
      <c r="D58" s="104">
        <f t="shared" ref="D58:AJ58" si="45">SUM(D59:D65)</f>
        <v>400</v>
      </c>
      <c r="E58" s="172">
        <f t="shared" si="45"/>
        <v>120</v>
      </c>
      <c r="F58" s="172">
        <f t="shared" si="45"/>
        <v>0</v>
      </c>
      <c r="G58" s="173">
        <f t="shared" si="45"/>
        <v>120</v>
      </c>
      <c r="H58" s="111">
        <f t="shared" si="45"/>
        <v>40</v>
      </c>
      <c r="I58" s="172">
        <f t="shared" si="45"/>
        <v>0</v>
      </c>
      <c r="J58" s="172">
        <f t="shared" si="45"/>
        <v>48</v>
      </c>
      <c r="K58" s="172">
        <f t="shared" si="45"/>
        <v>32</v>
      </c>
      <c r="L58" s="172">
        <f t="shared" si="45"/>
        <v>0</v>
      </c>
      <c r="M58" s="174">
        <f t="shared" si="45"/>
        <v>0</v>
      </c>
      <c r="N58" s="104">
        <f t="shared" si="45"/>
        <v>0</v>
      </c>
      <c r="O58" s="175">
        <f t="shared" si="45"/>
        <v>280</v>
      </c>
      <c r="P58" s="111">
        <f t="shared" si="45"/>
        <v>0</v>
      </c>
      <c r="Q58" s="172">
        <f t="shared" si="45"/>
        <v>0</v>
      </c>
      <c r="R58" s="172">
        <f t="shared" si="45"/>
        <v>0</v>
      </c>
      <c r="S58" s="172">
        <f t="shared" si="45"/>
        <v>0</v>
      </c>
      <c r="T58" s="172">
        <f t="shared" si="45"/>
        <v>0</v>
      </c>
      <c r="U58" s="172">
        <f t="shared" si="45"/>
        <v>0</v>
      </c>
      <c r="V58" s="172">
        <f t="shared" si="45"/>
        <v>0</v>
      </c>
      <c r="W58" s="175">
        <f t="shared" si="45"/>
        <v>0</v>
      </c>
      <c r="X58" s="288">
        <f t="shared" si="45"/>
        <v>0</v>
      </c>
      <c r="Y58" s="172">
        <f t="shared" si="45"/>
        <v>120</v>
      </c>
      <c r="Z58" s="172">
        <f t="shared" si="45"/>
        <v>0</v>
      </c>
      <c r="AA58" s="172">
        <f t="shared" si="45"/>
        <v>280</v>
      </c>
      <c r="AB58" s="172">
        <f t="shared" si="45"/>
        <v>0</v>
      </c>
      <c r="AC58" s="172">
        <f t="shared" si="45"/>
        <v>0</v>
      </c>
      <c r="AD58" s="172">
        <f t="shared" si="45"/>
        <v>0</v>
      </c>
      <c r="AE58" s="175">
        <f t="shared" si="45"/>
        <v>0</v>
      </c>
      <c r="AF58" s="112">
        <f t="shared" si="45"/>
        <v>0</v>
      </c>
      <c r="AG58" s="105">
        <f t="shared" si="45"/>
        <v>0</v>
      </c>
      <c r="AH58" s="105">
        <f t="shared" si="45"/>
        <v>16</v>
      </c>
      <c r="AI58" s="108"/>
      <c r="AJ58" s="265">
        <f t="shared" si="45"/>
        <v>4.8</v>
      </c>
      <c r="AK58" s="216">
        <f>SUM(AK59:AK65)</f>
        <v>16</v>
      </c>
      <c r="AL58" s="216">
        <f>SUM(AL59:AL65)</f>
        <v>0</v>
      </c>
      <c r="AM58" s="223">
        <f>SUM(AM59:AM65)</f>
        <v>16</v>
      </c>
    </row>
    <row r="59" spans="1:39" s="27" customFormat="1" ht="36" customHeight="1" x14ac:dyDescent="0.4">
      <c r="A59" s="229" t="s">
        <v>9</v>
      </c>
      <c r="B59" s="176" t="s">
        <v>210</v>
      </c>
      <c r="C59" s="177" t="s">
        <v>83</v>
      </c>
      <c r="D59" s="87">
        <f t="shared" ref="D59:D65" si="46">SUM(E59,O59)</f>
        <v>50</v>
      </c>
      <c r="E59" s="69">
        <f t="shared" ref="E59:E65" si="47">SUM(F59:G59,N59)</f>
        <v>16</v>
      </c>
      <c r="F59" s="70">
        <f t="shared" ref="F59:G65" si="48">SUM(P59+T59+X59+AB59)</f>
        <v>0</v>
      </c>
      <c r="G59" s="218">
        <f t="shared" si="48"/>
        <v>16</v>
      </c>
      <c r="H59" s="219"/>
      <c r="I59" s="93"/>
      <c r="J59" s="93">
        <v>16</v>
      </c>
      <c r="K59" s="93"/>
      <c r="L59" s="220"/>
      <c r="M59" s="88"/>
      <c r="N59" s="89">
        <f t="shared" ref="N59:N65" si="49">SUM(R59+V59+Z59+AD59)</f>
        <v>0</v>
      </c>
      <c r="O59" s="72">
        <f>SUM(S59+W59+AA59+AE59)</f>
        <v>34</v>
      </c>
      <c r="P59" s="289"/>
      <c r="Q59" s="290"/>
      <c r="R59" s="178"/>
      <c r="S59" s="178"/>
      <c r="T59" s="290"/>
      <c r="U59" s="290"/>
      <c r="V59" s="178"/>
      <c r="W59" s="179"/>
      <c r="X59" s="291"/>
      <c r="Y59" s="295">
        <v>16</v>
      </c>
      <c r="Z59" s="221"/>
      <c r="AA59" s="221">
        <v>34</v>
      </c>
      <c r="AB59" s="295"/>
      <c r="AC59" s="295"/>
      <c r="AD59" s="221"/>
      <c r="AE59" s="179"/>
      <c r="AF59" s="180"/>
      <c r="AG59" s="181"/>
      <c r="AH59" s="181">
        <v>2</v>
      </c>
      <c r="AI59" s="182"/>
      <c r="AJ59" s="266">
        <f>E59/25</f>
        <v>0.64</v>
      </c>
      <c r="AK59" s="94">
        <f>SUM(AF59:AI59)</f>
        <v>2</v>
      </c>
      <c r="AL59" s="73"/>
      <c r="AM59" s="186">
        <f>D59/25</f>
        <v>2</v>
      </c>
    </row>
    <row r="60" spans="1:39" s="27" customFormat="1" ht="36" customHeight="1" x14ac:dyDescent="0.4">
      <c r="A60" s="66" t="s">
        <v>8</v>
      </c>
      <c r="B60" s="206" t="s">
        <v>106</v>
      </c>
      <c r="C60" s="185" t="s">
        <v>81</v>
      </c>
      <c r="D60" s="87">
        <f t="shared" si="46"/>
        <v>75</v>
      </c>
      <c r="E60" s="69">
        <f t="shared" si="47"/>
        <v>16</v>
      </c>
      <c r="F60" s="70">
        <f t="shared" si="48"/>
        <v>0</v>
      </c>
      <c r="G60" s="218">
        <f t="shared" si="48"/>
        <v>16</v>
      </c>
      <c r="H60" s="219">
        <v>16</v>
      </c>
      <c r="I60" s="93"/>
      <c r="J60" s="93"/>
      <c r="K60" s="93"/>
      <c r="L60" s="220"/>
      <c r="M60" s="88"/>
      <c r="N60" s="89">
        <f t="shared" si="49"/>
        <v>0</v>
      </c>
      <c r="O60" s="72">
        <f t="shared" ref="O60:O65" si="50">SUM(S60+W60+AA60+AE60)</f>
        <v>59</v>
      </c>
      <c r="P60" s="267"/>
      <c r="Q60" s="268"/>
      <c r="R60" s="94"/>
      <c r="S60" s="94"/>
      <c r="T60" s="268"/>
      <c r="U60" s="268"/>
      <c r="V60" s="73"/>
      <c r="W60" s="74"/>
      <c r="X60" s="269"/>
      <c r="Y60" s="296">
        <v>16</v>
      </c>
      <c r="Z60" s="222">
        <v>0</v>
      </c>
      <c r="AA60" s="222">
        <v>59</v>
      </c>
      <c r="AB60" s="296"/>
      <c r="AC60" s="296"/>
      <c r="AD60" s="222"/>
      <c r="AE60" s="74"/>
      <c r="AF60" s="75"/>
      <c r="AG60" s="76"/>
      <c r="AH60" s="76">
        <v>3</v>
      </c>
      <c r="AI60" s="77"/>
      <c r="AJ60" s="266">
        <f t="shared" ref="AJ60:AJ65" si="51">E60/25</f>
        <v>0.64</v>
      </c>
      <c r="AK60" s="94">
        <f t="shared" ref="AK60:AK65" si="52">SUM(AF60:AI60)</f>
        <v>3</v>
      </c>
      <c r="AL60" s="73"/>
      <c r="AM60" s="186">
        <f t="shared" ref="AM60:AM65" si="53">D60/25</f>
        <v>3</v>
      </c>
    </row>
    <row r="61" spans="1:39" s="27" customFormat="1" ht="36" customHeight="1" x14ac:dyDescent="0.4">
      <c r="A61" s="66" t="s">
        <v>7</v>
      </c>
      <c r="B61" s="184" t="s">
        <v>108</v>
      </c>
      <c r="C61" s="185" t="s">
        <v>81</v>
      </c>
      <c r="D61" s="87">
        <f t="shared" si="46"/>
        <v>75</v>
      </c>
      <c r="E61" s="69">
        <f t="shared" si="47"/>
        <v>24</v>
      </c>
      <c r="F61" s="70">
        <f t="shared" si="48"/>
        <v>0</v>
      </c>
      <c r="G61" s="218">
        <f t="shared" si="48"/>
        <v>24</v>
      </c>
      <c r="H61" s="219">
        <v>24</v>
      </c>
      <c r="I61" s="93"/>
      <c r="J61" s="93"/>
      <c r="K61" s="93"/>
      <c r="L61" s="220"/>
      <c r="M61" s="88"/>
      <c r="N61" s="89">
        <f t="shared" si="49"/>
        <v>0</v>
      </c>
      <c r="O61" s="72">
        <f t="shared" si="50"/>
        <v>51</v>
      </c>
      <c r="P61" s="267"/>
      <c r="Q61" s="268"/>
      <c r="R61" s="94"/>
      <c r="S61" s="94"/>
      <c r="T61" s="268"/>
      <c r="U61" s="268"/>
      <c r="V61" s="73"/>
      <c r="W61" s="74"/>
      <c r="X61" s="269"/>
      <c r="Y61" s="296">
        <v>24</v>
      </c>
      <c r="Z61" s="222">
        <v>0</v>
      </c>
      <c r="AA61" s="222">
        <v>51</v>
      </c>
      <c r="AB61" s="296"/>
      <c r="AC61" s="296"/>
      <c r="AD61" s="222"/>
      <c r="AE61" s="74"/>
      <c r="AF61" s="75"/>
      <c r="AG61" s="76"/>
      <c r="AH61" s="76">
        <v>3</v>
      </c>
      <c r="AI61" s="77"/>
      <c r="AJ61" s="266">
        <f t="shared" si="51"/>
        <v>0.96</v>
      </c>
      <c r="AK61" s="94">
        <f t="shared" si="52"/>
        <v>3</v>
      </c>
      <c r="AL61" s="73"/>
      <c r="AM61" s="186">
        <f t="shared" si="53"/>
        <v>3</v>
      </c>
    </row>
    <row r="62" spans="1:39" s="27" customFormat="1" ht="36" customHeight="1" x14ac:dyDescent="0.4">
      <c r="A62" s="66" t="s">
        <v>6</v>
      </c>
      <c r="B62" s="187" t="s">
        <v>211</v>
      </c>
      <c r="C62" s="185" t="s">
        <v>83</v>
      </c>
      <c r="D62" s="87">
        <f t="shared" si="46"/>
        <v>50</v>
      </c>
      <c r="E62" s="69">
        <f t="shared" si="47"/>
        <v>16</v>
      </c>
      <c r="F62" s="70">
        <f t="shared" si="48"/>
        <v>0</v>
      </c>
      <c r="G62" s="218">
        <f t="shared" si="48"/>
        <v>16</v>
      </c>
      <c r="H62" s="219"/>
      <c r="I62" s="93"/>
      <c r="J62" s="93">
        <v>16</v>
      </c>
      <c r="K62" s="93"/>
      <c r="L62" s="220"/>
      <c r="M62" s="88"/>
      <c r="N62" s="89">
        <f t="shared" si="49"/>
        <v>0</v>
      </c>
      <c r="O62" s="72">
        <f t="shared" si="50"/>
        <v>34</v>
      </c>
      <c r="P62" s="267"/>
      <c r="Q62" s="268"/>
      <c r="R62" s="94"/>
      <c r="S62" s="94"/>
      <c r="T62" s="268"/>
      <c r="U62" s="268"/>
      <c r="V62" s="73"/>
      <c r="W62" s="74"/>
      <c r="X62" s="269"/>
      <c r="Y62" s="296">
        <v>16</v>
      </c>
      <c r="Z62" s="222">
        <v>0</v>
      </c>
      <c r="AA62" s="222">
        <v>34</v>
      </c>
      <c r="AB62" s="296"/>
      <c r="AC62" s="296"/>
      <c r="AD62" s="222"/>
      <c r="AE62" s="74"/>
      <c r="AF62" s="75"/>
      <c r="AG62" s="76"/>
      <c r="AH62" s="76">
        <v>2</v>
      </c>
      <c r="AI62" s="77"/>
      <c r="AJ62" s="266">
        <f t="shared" si="51"/>
        <v>0.64</v>
      </c>
      <c r="AK62" s="94">
        <f t="shared" si="52"/>
        <v>2</v>
      </c>
      <c r="AL62" s="73"/>
      <c r="AM62" s="186">
        <f t="shared" si="53"/>
        <v>2</v>
      </c>
    </row>
    <row r="63" spans="1:39" s="27" customFormat="1" ht="36" customHeight="1" x14ac:dyDescent="0.4">
      <c r="A63" s="66" t="s">
        <v>5</v>
      </c>
      <c r="B63" s="184" t="s">
        <v>110</v>
      </c>
      <c r="C63" s="185" t="s">
        <v>83</v>
      </c>
      <c r="D63" s="87">
        <f t="shared" si="46"/>
        <v>50</v>
      </c>
      <c r="E63" s="69">
        <f t="shared" si="47"/>
        <v>16</v>
      </c>
      <c r="F63" s="70">
        <f t="shared" si="48"/>
        <v>0</v>
      </c>
      <c r="G63" s="218">
        <f t="shared" si="48"/>
        <v>16</v>
      </c>
      <c r="H63" s="219"/>
      <c r="I63" s="93"/>
      <c r="J63" s="93"/>
      <c r="K63" s="93">
        <v>16</v>
      </c>
      <c r="L63" s="220"/>
      <c r="M63" s="88"/>
      <c r="N63" s="89">
        <f t="shared" si="49"/>
        <v>0</v>
      </c>
      <c r="O63" s="72">
        <f t="shared" si="50"/>
        <v>34</v>
      </c>
      <c r="P63" s="267"/>
      <c r="Q63" s="268"/>
      <c r="R63" s="94"/>
      <c r="S63" s="94"/>
      <c r="T63" s="268"/>
      <c r="U63" s="268"/>
      <c r="V63" s="73"/>
      <c r="W63" s="74"/>
      <c r="X63" s="269"/>
      <c r="Y63" s="296">
        <v>16</v>
      </c>
      <c r="Z63" s="222"/>
      <c r="AA63" s="222">
        <v>34</v>
      </c>
      <c r="AB63" s="296"/>
      <c r="AC63" s="296"/>
      <c r="AD63" s="222"/>
      <c r="AE63" s="74"/>
      <c r="AF63" s="75"/>
      <c r="AG63" s="76"/>
      <c r="AH63" s="76">
        <v>2</v>
      </c>
      <c r="AI63" s="77"/>
      <c r="AJ63" s="266">
        <f t="shared" si="51"/>
        <v>0.64</v>
      </c>
      <c r="AK63" s="94">
        <f t="shared" si="52"/>
        <v>2</v>
      </c>
      <c r="AL63" s="73"/>
      <c r="AM63" s="186">
        <f t="shared" si="53"/>
        <v>2</v>
      </c>
    </row>
    <row r="64" spans="1:39" s="27" customFormat="1" ht="36" customHeight="1" x14ac:dyDescent="0.4">
      <c r="A64" s="66" t="s">
        <v>4</v>
      </c>
      <c r="B64" s="187" t="s">
        <v>109</v>
      </c>
      <c r="C64" s="185" t="s">
        <v>83</v>
      </c>
      <c r="D64" s="87">
        <f t="shared" si="46"/>
        <v>50</v>
      </c>
      <c r="E64" s="69">
        <f t="shared" si="47"/>
        <v>16</v>
      </c>
      <c r="F64" s="70">
        <f t="shared" si="48"/>
        <v>0</v>
      </c>
      <c r="G64" s="218">
        <f t="shared" si="48"/>
        <v>16</v>
      </c>
      <c r="H64" s="219"/>
      <c r="I64" s="93"/>
      <c r="J64" s="93">
        <v>16</v>
      </c>
      <c r="K64" s="93"/>
      <c r="L64" s="220"/>
      <c r="M64" s="88"/>
      <c r="N64" s="89">
        <f t="shared" si="49"/>
        <v>0</v>
      </c>
      <c r="O64" s="72">
        <f t="shared" si="50"/>
        <v>34</v>
      </c>
      <c r="P64" s="267"/>
      <c r="Q64" s="268"/>
      <c r="R64" s="94"/>
      <c r="S64" s="94"/>
      <c r="T64" s="268"/>
      <c r="U64" s="268"/>
      <c r="V64" s="73"/>
      <c r="W64" s="74"/>
      <c r="X64" s="269"/>
      <c r="Y64" s="268">
        <v>16</v>
      </c>
      <c r="Z64" s="73"/>
      <c r="AA64" s="73">
        <v>34</v>
      </c>
      <c r="AB64" s="268"/>
      <c r="AC64" s="268"/>
      <c r="AD64" s="73"/>
      <c r="AE64" s="74"/>
      <c r="AF64" s="75"/>
      <c r="AG64" s="76"/>
      <c r="AH64" s="76">
        <v>2</v>
      </c>
      <c r="AI64" s="77"/>
      <c r="AJ64" s="266">
        <f t="shared" si="51"/>
        <v>0.64</v>
      </c>
      <c r="AK64" s="94">
        <f t="shared" si="52"/>
        <v>2</v>
      </c>
      <c r="AL64" s="73"/>
      <c r="AM64" s="186">
        <f t="shared" si="53"/>
        <v>2</v>
      </c>
    </row>
    <row r="65" spans="1:39" s="27" customFormat="1" ht="36" customHeight="1" thickBot="1" x14ac:dyDescent="0.45">
      <c r="A65" s="227" t="s">
        <v>13</v>
      </c>
      <c r="B65" s="207" t="s">
        <v>107</v>
      </c>
      <c r="C65" s="205" t="s">
        <v>83</v>
      </c>
      <c r="D65" s="87">
        <f t="shared" si="46"/>
        <v>50</v>
      </c>
      <c r="E65" s="69">
        <f t="shared" si="47"/>
        <v>16</v>
      </c>
      <c r="F65" s="70">
        <f t="shared" si="48"/>
        <v>0</v>
      </c>
      <c r="G65" s="86">
        <f t="shared" si="48"/>
        <v>16</v>
      </c>
      <c r="H65" s="84"/>
      <c r="I65" s="71"/>
      <c r="J65" s="71"/>
      <c r="K65" s="71">
        <v>16</v>
      </c>
      <c r="L65" s="88"/>
      <c r="M65" s="88"/>
      <c r="N65" s="89">
        <f t="shared" si="49"/>
        <v>0</v>
      </c>
      <c r="O65" s="72">
        <f t="shared" si="50"/>
        <v>34</v>
      </c>
      <c r="P65" s="292"/>
      <c r="Q65" s="293"/>
      <c r="R65" s="199"/>
      <c r="S65" s="199"/>
      <c r="T65" s="293"/>
      <c r="U65" s="293"/>
      <c r="V65" s="198"/>
      <c r="W65" s="200"/>
      <c r="X65" s="294"/>
      <c r="Y65" s="293">
        <v>16</v>
      </c>
      <c r="Z65" s="198"/>
      <c r="AA65" s="198">
        <v>34</v>
      </c>
      <c r="AB65" s="293"/>
      <c r="AC65" s="293"/>
      <c r="AD65" s="198"/>
      <c r="AE65" s="200"/>
      <c r="AF65" s="201"/>
      <c r="AG65" s="202"/>
      <c r="AH65" s="202">
        <v>2</v>
      </c>
      <c r="AI65" s="203"/>
      <c r="AJ65" s="266">
        <f t="shared" si="51"/>
        <v>0.64</v>
      </c>
      <c r="AK65" s="94">
        <f t="shared" si="52"/>
        <v>2</v>
      </c>
      <c r="AL65" s="78"/>
      <c r="AM65" s="186">
        <f t="shared" si="53"/>
        <v>2</v>
      </c>
    </row>
    <row r="66" spans="1:39" s="41" customFormat="1" ht="52.5" customHeight="1" thickBot="1" x14ac:dyDescent="0.45">
      <c r="A66" s="297" t="s">
        <v>101</v>
      </c>
      <c r="B66" s="298" t="s">
        <v>103</v>
      </c>
      <c r="C66" s="299" t="s">
        <v>86</v>
      </c>
      <c r="D66" s="300">
        <f>SUM(O66,E66)</f>
        <v>500</v>
      </c>
      <c r="E66" s="301">
        <f>SUM(N66,F66:G66)</f>
        <v>106</v>
      </c>
      <c r="F66" s="301">
        <f t="shared" ref="F66:G69" si="54">SUM(P66,T66,X66,AB66)</f>
        <v>0</v>
      </c>
      <c r="G66" s="302">
        <f t="shared" si="54"/>
        <v>56</v>
      </c>
      <c r="H66" s="303">
        <v>0</v>
      </c>
      <c r="I66" s="304">
        <v>0</v>
      </c>
      <c r="J66" s="304">
        <v>0</v>
      </c>
      <c r="K66" s="304">
        <v>0</v>
      </c>
      <c r="L66" s="304">
        <v>56</v>
      </c>
      <c r="M66" s="305">
        <v>0</v>
      </c>
      <c r="N66" s="306">
        <f t="shared" ref="N66:O69" si="55">SUM(R66,V66,Z66,AD66)</f>
        <v>50</v>
      </c>
      <c r="O66" s="301">
        <f t="shared" si="55"/>
        <v>394</v>
      </c>
      <c r="P66" s="307">
        <v>0</v>
      </c>
      <c r="Q66" s="307">
        <v>16</v>
      </c>
      <c r="R66" s="308">
        <v>0</v>
      </c>
      <c r="S66" s="308">
        <v>59</v>
      </c>
      <c r="T66" s="307">
        <v>0</v>
      </c>
      <c r="U66" s="307">
        <v>16</v>
      </c>
      <c r="V66" s="308">
        <v>0</v>
      </c>
      <c r="W66" s="308">
        <v>59</v>
      </c>
      <c r="X66" s="307">
        <v>0</v>
      </c>
      <c r="Y66" s="307">
        <v>16</v>
      </c>
      <c r="Z66" s="308">
        <v>50</v>
      </c>
      <c r="AA66" s="308">
        <v>84</v>
      </c>
      <c r="AB66" s="307">
        <v>0</v>
      </c>
      <c r="AC66" s="307">
        <v>8</v>
      </c>
      <c r="AD66" s="308">
        <v>0</v>
      </c>
      <c r="AE66" s="308">
        <v>192</v>
      </c>
      <c r="AF66" s="309">
        <v>3</v>
      </c>
      <c r="AG66" s="309">
        <v>3</v>
      </c>
      <c r="AH66" s="309">
        <v>6</v>
      </c>
      <c r="AI66" s="309">
        <v>8</v>
      </c>
      <c r="AJ66" s="301">
        <v>4</v>
      </c>
      <c r="AK66" s="307">
        <v>20</v>
      </c>
      <c r="AL66" s="307">
        <v>0</v>
      </c>
      <c r="AM66" s="310">
        <v>20</v>
      </c>
    </row>
    <row r="67" spans="1:39" s="42" customFormat="1" ht="52.5" customHeight="1" thickBot="1" x14ac:dyDescent="0.45">
      <c r="A67" s="277" t="s">
        <v>102</v>
      </c>
      <c r="B67" s="121" t="s">
        <v>104</v>
      </c>
      <c r="C67" s="311" t="s">
        <v>83</v>
      </c>
      <c r="D67" s="153">
        <f>SUM(O67,E67)</f>
        <v>500</v>
      </c>
      <c r="E67" s="312">
        <f>SUM(N67,F67:G67)</f>
        <v>106</v>
      </c>
      <c r="F67" s="312">
        <f t="shared" si="54"/>
        <v>0</v>
      </c>
      <c r="G67" s="313">
        <f t="shared" si="54"/>
        <v>56</v>
      </c>
      <c r="H67" s="314">
        <v>0</v>
      </c>
      <c r="I67" s="315">
        <v>0</v>
      </c>
      <c r="J67" s="315">
        <v>0</v>
      </c>
      <c r="K67" s="315">
        <v>0</v>
      </c>
      <c r="L67" s="315">
        <v>56</v>
      </c>
      <c r="M67" s="316">
        <v>0</v>
      </c>
      <c r="N67" s="158">
        <f t="shared" si="55"/>
        <v>50</v>
      </c>
      <c r="O67" s="312">
        <f t="shared" si="55"/>
        <v>394</v>
      </c>
      <c r="P67" s="317">
        <v>0</v>
      </c>
      <c r="Q67" s="317">
        <v>16</v>
      </c>
      <c r="R67" s="318">
        <v>0</v>
      </c>
      <c r="S67" s="318">
        <v>59</v>
      </c>
      <c r="T67" s="317">
        <v>0</v>
      </c>
      <c r="U67" s="317">
        <v>16</v>
      </c>
      <c r="V67" s="318">
        <v>0</v>
      </c>
      <c r="W67" s="318">
        <v>184</v>
      </c>
      <c r="X67" s="317">
        <v>0</v>
      </c>
      <c r="Y67" s="317">
        <v>24</v>
      </c>
      <c r="Z67" s="318">
        <v>50</v>
      </c>
      <c r="AA67" s="318">
        <v>151</v>
      </c>
      <c r="AB67" s="317">
        <v>0</v>
      </c>
      <c r="AC67" s="317">
        <v>0</v>
      </c>
      <c r="AD67" s="318">
        <v>0</v>
      </c>
      <c r="AE67" s="318">
        <v>0</v>
      </c>
      <c r="AF67" s="319">
        <v>3</v>
      </c>
      <c r="AG67" s="319">
        <v>8</v>
      </c>
      <c r="AH67" s="319">
        <v>9</v>
      </c>
      <c r="AI67" s="319">
        <v>0</v>
      </c>
      <c r="AJ67" s="312">
        <v>4</v>
      </c>
      <c r="AK67" s="317">
        <v>20</v>
      </c>
      <c r="AL67" s="317">
        <v>0</v>
      </c>
      <c r="AM67" s="320">
        <v>20</v>
      </c>
    </row>
    <row r="68" spans="1:39" s="42" customFormat="1" ht="52.5" customHeight="1" thickBot="1" x14ac:dyDescent="0.45">
      <c r="A68" s="321" t="s">
        <v>98</v>
      </c>
      <c r="B68" s="322" t="s">
        <v>199</v>
      </c>
      <c r="C68" s="323" t="s">
        <v>86</v>
      </c>
      <c r="D68" s="324">
        <f>SUM(O68,E68)</f>
        <v>480</v>
      </c>
      <c r="E68" s="325">
        <f>SUM(F68:G68,N68)</f>
        <v>480</v>
      </c>
      <c r="F68" s="325">
        <f t="shared" si="54"/>
        <v>0</v>
      </c>
      <c r="G68" s="326">
        <f t="shared" si="54"/>
        <v>480</v>
      </c>
      <c r="H68" s="327">
        <v>0</v>
      </c>
      <c r="I68" s="328">
        <v>0</v>
      </c>
      <c r="J68" s="328">
        <v>480</v>
      </c>
      <c r="K68" s="328">
        <v>0</v>
      </c>
      <c r="L68" s="328">
        <v>0</v>
      </c>
      <c r="M68" s="329">
        <v>0</v>
      </c>
      <c r="N68" s="330">
        <f t="shared" si="55"/>
        <v>0</v>
      </c>
      <c r="O68" s="328">
        <f t="shared" si="55"/>
        <v>0</v>
      </c>
      <c r="P68" s="325">
        <v>0</v>
      </c>
      <c r="Q68" s="328">
        <v>0</v>
      </c>
      <c r="R68" s="331">
        <v>0</v>
      </c>
      <c r="S68" s="331">
        <v>0</v>
      </c>
      <c r="T68" s="328">
        <v>0</v>
      </c>
      <c r="U68" s="328">
        <v>0</v>
      </c>
      <c r="V68" s="331">
        <v>0</v>
      </c>
      <c r="W68" s="331">
        <v>0</v>
      </c>
      <c r="X68" s="328">
        <v>0</v>
      </c>
      <c r="Y68" s="328">
        <v>0</v>
      </c>
      <c r="Z68" s="331">
        <v>0</v>
      </c>
      <c r="AA68" s="331">
        <v>0</v>
      </c>
      <c r="AB68" s="328">
        <v>0</v>
      </c>
      <c r="AC68" s="328">
        <v>480</v>
      </c>
      <c r="AD68" s="331">
        <v>0</v>
      </c>
      <c r="AE68" s="331">
        <v>0</v>
      </c>
      <c r="AF68" s="328">
        <v>0</v>
      </c>
      <c r="AG68" s="328">
        <v>0</v>
      </c>
      <c r="AH68" s="328">
        <v>0</v>
      </c>
      <c r="AI68" s="328">
        <v>18</v>
      </c>
      <c r="AJ68" s="328">
        <v>18</v>
      </c>
      <c r="AK68" s="328">
        <v>18</v>
      </c>
      <c r="AL68" s="328">
        <v>0</v>
      </c>
      <c r="AM68" s="332">
        <v>18</v>
      </c>
    </row>
    <row r="69" spans="1:39" s="42" customFormat="1" ht="52.5" customHeight="1" thickBot="1" x14ac:dyDescent="0.45">
      <c r="A69" s="277" t="s">
        <v>99</v>
      </c>
      <c r="B69" s="333" t="s">
        <v>200</v>
      </c>
      <c r="C69" s="334" t="s">
        <v>100</v>
      </c>
      <c r="D69" s="153">
        <f>SUM(O69,E69)</f>
        <v>480</v>
      </c>
      <c r="E69" s="335">
        <f>SUM(F69:G69,N69)</f>
        <v>480</v>
      </c>
      <c r="F69" s="335">
        <f t="shared" si="54"/>
        <v>0</v>
      </c>
      <c r="G69" s="155">
        <f t="shared" si="54"/>
        <v>480</v>
      </c>
      <c r="H69" s="156">
        <v>0</v>
      </c>
      <c r="I69" s="154">
        <v>0</v>
      </c>
      <c r="J69" s="154">
        <v>480</v>
      </c>
      <c r="K69" s="154">
        <v>0</v>
      </c>
      <c r="L69" s="154">
        <v>0</v>
      </c>
      <c r="M69" s="157">
        <v>0</v>
      </c>
      <c r="N69" s="158">
        <f t="shared" si="55"/>
        <v>0</v>
      </c>
      <c r="O69" s="154">
        <f t="shared" si="55"/>
        <v>0</v>
      </c>
      <c r="P69" s="335">
        <v>0</v>
      </c>
      <c r="Q69" s="154">
        <v>160</v>
      </c>
      <c r="R69" s="336">
        <v>0</v>
      </c>
      <c r="S69" s="336">
        <v>0</v>
      </c>
      <c r="T69" s="154">
        <v>0</v>
      </c>
      <c r="U69" s="154">
        <v>320</v>
      </c>
      <c r="V69" s="336">
        <v>0</v>
      </c>
      <c r="W69" s="336">
        <v>0</v>
      </c>
      <c r="X69" s="154">
        <v>0</v>
      </c>
      <c r="Y69" s="154">
        <v>0</v>
      </c>
      <c r="Z69" s="336">
        <v>0</v>
      </c>
      <c r="AA69" s="336">
        <v>0</v>
      </c>
      <c r="AB69" s="154">
        <v>0</v>
      </c>
      <c r="AC69" s="154">
        <v>0</v>
      </c>
      <c r="AD69" s="336">
        <v>0</v>
      </c>
      <c r="AE69" s="336">
        <v>0</v>
      </c>
      <c r="AF69" s="154">
        <v>6</v>
      </c>
      <c r="AG69" s="154">
        <v>12</v>
      </c>
      <c r="AH69" s="154">
        <v>0</v>
      </c>
      <c r="AI69" s="154">
        <v>0</v>
      </c>
      <c r="AJ69" s="154">
        <v>18</v>
      </c>
      <c r="AK69" s="154">
        <v>18</v>
      </c>
      <c r="AL69" s="154">
        <v>0</v>
      </c>
      <c r="AM69" s="159">
        <v>18</v>
      </c>
    </row>
    <row r="70" spans="1:39" s="42" customFormat="1" ht="32.25" customHeight="1" x14ac:dyDescent="0.4">
      <c r="A70" s="378" t="s">
        <v>77</v>
      </c>
      <c r="B70" s="379"/>
      <c r="C70" s="380"/>
      <c r="D70" s="384">
        <f>SUM(D8,D11,D15,D19,D34,D42,D66,D68)</f>
        <v>3040</v>
      </c>
      <c r="E70" s="348">
        <f t="shared" ref="E70:O70" si="56">SUM(E8,E11,E15,E19,E34,E42,E66,E68)</f>
        <v>1118</v>
      </c>
      <c r="F70" s="348">
        <f t="shared" si="56"/>
        <v>148</v>
      </c>
      <c r="G70" s="386">
        <f>SUM(G8,G11,G15,G19,G34,G42,G66,G68)</f>
        <v>920</v>
      </c>
      <c r="H70" s="388">
        <f t="shared" si="56"/>
        <v>116</v>
      </c>
      <c r="I70" s="348">
        <f t="shared" si="56"/>
        <v>56</v>
      </c>
      <c r="J70" s="348">
        <f t="shared" ref="J70:L70" si="57">SUM(J8,J11,J15,J19,J34,J42,J66,J68)</f>
        <v>636</v>
      </c>
      <c r="K70" s="348">
        <f t="shared" si="57"/>
        <v>56</v>
      </c>
      <c r="L70" s="348">
        <f t="shared" si="57"/>
        <v>56</v>
      </c>
      <c r="M70" s="390">
        <f t="shared" si="56"/>
        <v>0</v>
      </c>
      <c r="N70" s="384">
        <f t="shared" si="56"/>
        <v>50</v>
      </c>
      <c r="O70" s="348">
        <f t="shared" si="56"/>
        <v>1922</v>
      </c>
      <c r="P70" s="337">
        <f>SUM(P8+P11+P15+P19+P34+P42+P66+P68)</f>
        <v>52</v>
      </c>
      <c r="Q70" s="337">
        <f t="shared" ref="Q70:AI70" si="58">SUM(Q8+Q11+Q15+Q19+Q34+Q42+Q66+Q68)</f>
        <v>116</v>
      </c>
      <c r="R70" s="337">
        <f t="shared" si="58"/>
        <v>0</v>
      </c>
      <c r="S70" s="337">
        <f t="shared" si="58"/>
        <v>582</v>
      </c>
      <c r="T70" s="337">
        <f t="shared" si="58"/>
        <v>60</v>
      </c>
      <c r="U70" s="337">
        <f t="shared" si="58"/>
        <v>128</v>
      </c>
      <c r="V70" s="337">
        <f t="shared" si="58"/>
        <v>0</v>
      </c>
      <c r="W70" s="337">
        <f t="shared" si="58"/>
        <v>562</v>
      </c>
      <c r="X70" s="337">
        <f t="shared" si="58"/>
        <v>16</v>
      </c>
      <c r="Y70" s="337">
        <f t="shared" si="58"/>
        <v>156</v>
      </c>
      <c r="Z70" s="337">
        <f t="shared" si="58"/>
        <v>50</v>
      </c>
      <c r="AA70" s="337">
        <f t="shared" si="58"/>
        <v>528</v>
      </c>
      <c r="AB70" s="337">
        <f t="shared" si="58"/>
        <v>20</v>
      </c>
      <c r="AC70" s="337">
        <f t="shared" si="58"/>
        <v>520</v>
      </c>
      <c r="AD70" s="337">
        <f t="shared" si="58"/>
        <v>0</v>
      </c>
      <c r="AE70" s="337">
        <f t="shared" si="58"/>
        <v>250</v>
      </c>
      <c r="AF70" s="337">
        <f t="shared" si="58"/>
        <v>30</v>
      </c>
      <c r="AG70" s="337">
        <f t="shared" si="58"/>
        <v>30</v>
      </c>
      <c r="AH70" s="337">
        <f t="shared" si="58"/>
        <v>30</v>
      </c>
      <c r="AI70" s="337">
        <f t="shared" si="58"/>
        <v>30</v>
      </c>
      <c r="AJ70" s="348">
        <f>SUM(AJ8+AJ11+AJ15+AJ19+AJ34+AJ42+AJ66+AJ68)</f>
        <v>43.28</v>
      </c>
      <c r="AK70" s="348">
        <f>SUM(AK8+AK11+AK15+AK19+AK34+AK42+AK66+AK68)</f>
        <v>96</v>
      </c>
      <c r="AL70" s="348">
        <f>SUM(AL8+AL11+AL15+AL19+AL34+AL42+AL66+AL68)</f>
        <v>9</v>
      </c>
      <c r="AM70" s="348">
        <f>SUM(AM8+AM11+AM15+AM19+AM34+AM42+AM66+AM68)</f>
        <v>54</v>
      </c>
    </row>
    <row r="71" spans="1:39" s="42" customFormat="1" ht="33" customHeight="1" thickBot="1" x14ac:dyDescent="0.45">
      <c r="A71" s="381"/>
      <c r="B71" s="382"/>
      <c r="C71" s="383"/>
      <c r="D71" s="385"/>
      <c r="E71" s="349"/>
      <c r="F71" s="349"/>
      <c r="G71" s="387"/>
      <c r="H71" s="389"/>
      <c r="I71" s="349"/>
      <c r="J71" s="349"/>
      <c r="K71" s="349"/>
      <c r="L71" s="349"/>
      <c r="M71" s="391"/>
      <c r="N71" s="385"/>
      <c r="O71" s="349"/>
      <c r="P71" s="349">
        <f>SUM(P70:S70)</f>
        <v>750</v>
      </c>
      <c r="Q71" s="349"/>
      <c r="R71" s="349"/>
      <c r="S71" s="349"/>
      <c r="T71" s="349">
        <f>SUM(T70:W70)</f>
        <v>750</v>
      </c>
      <c r="U71" s="349"/>
      <c r="V71" s="349"/>
      <c r="W71" s="349"/>
      <c r="X71" s="349">
        <f>SUM(X70:AA70)</f>
        <v>750</v>
      </c>
      <c r="Y71" s="349"/>
      <c r="Z71" s="349"/>
      <c r="AA71" s="349"/>
      <c r="AB71" s="349">
        <f>SUM(AB70:AE70)</f>
        <v>790</v>
      </c>
      <c r="AC71" s="349"/>
      <c r="AD71" s="349"/>
      <c r="AE71" s="349"/>
      <c r="AF71" s="371">
        <f>SUM(AF70:AI70)</f>
        <v>120</v>
      </c>
      <c r="AG71" s="371"/>
      <c r="AH71" s="371"/>
      <c r="AI71" s="371"/>
      <c r="AJ71" s="349"/>
      <c r="AK71" s="349"/>
      <c r="AL71" s="349"/>
      <c r="AM71" s="349"/>
    </row>
    <row r="72" spans="1:39" s="44" customFormat="1" ht="32.25" customHeight="1" x14ac:dyDescent="0.45">
      <c r="A72" s="356" t="s">
        <v>76</v>
      </c>
      <c r="B72" s="357"/>
      <c r="C72" s="358"/>
      <c r="D72" s="362">
        <f>SUM(D8,D11,D13,D19,D30,D42,D67,D69)</f>
        <v>2300</v>
      </c>
      <c r="E72" s="350">
        <f t="shared" ref="E72:O72" si="59">SUM(E8,E11,E13,E19,E30,E42,E67,E69)</f>
        <v>958</v>
      </c>
      <c r="F72" s="350">
        <f t="shared" si="59"/>
        <v>76</v>
      </c>
      <c r="G72" s="364">
        <f t="shared" si="59"/>
        <v>832</v>
      </c>
      <c r="H72" s="366">
        <f t="shared" si="59"/>
        <v>104</v>
      </c>
      <c r="I72" s="350">
        <f t="shared" si="59"/>
        <v>8</v>
      </c>
      <c r="J72" s="350">
        <f t="shared" ref="J72:L72" si="60">SUM(J8,J11,J13,J19,J30,J42,J67,J69)</f>
        <v>616</v>
      </c>
      <c r="K72" s="350">
        <f t="shared" si="60"/>
        <v>48</v>
      </c>
      <c r="L72" s="350">
        <f t="shared" si="60"/>
        <v>56</v>
      </c>
      <c r="M72" s="368">
        <f t="shared" si="59"/>
        <v>0</v>
      </c>
      <c r="N72" s="362">
        <f t="shared" si="59"/>
        <v>50</v>
      </c>
      <c r="O72" s="350">
        <f t="shared" si="59"/>
        <v>1342</v>
      </c>
      <c r="P72" s="338">
        <f>SUM(P8+P11+P13+P19+P30+P42+P67+P69)</f>
        <v>52</v>
      </c>
      <c r="Q72" s="338">
        <f t="shared" ref="Q72:AI72" si="61">SUM(Q8+Q11+Q13+Q19+Q30+Q42+Q67+Q69)</f>
        <v>280</v>
      </c>
      <c r="R72" s="338">
        <f t="shared" si="61"/>
        <v>0</v>
      </c>
      <c r="S72" s="338">
        <f t="shared" si="61"/>
        <v>448</v>
      </c>
      <c r="T72" s="338">
        <f t="shared" si="61"/>
        <v>12</v>
      </c>
      <c r="U72" s="338">
        <f t="shared" si="61"/>
        <v>392</v>
      </c>
      <c r="V72" s="338">
        <f t="shared" si="61"/>
        <v>0</v>
      </c>
      <c r="W72" s="338">
        <f t="shared" si="61"/>
        <v>366</v>
      </c>
      <c r="X72" s="338">
        <f t="shared" si="61"/>
        <v>12</v>
      </c>
      <c r="Y72" s="338">
        <f t="shared" si="61"/>
        <v>160</v>
      </c>
      <c r="Z72" s="338">
        <f t="shared" si="61"/>
        <v>50</v>
      </c>
      <c r="AA72" s="338">
        <f t="shared" si="61"/>
        <v>528</v>
      </c>
      <c r="AB72" s="338">
        <f t="shared" si="61"/>
        <v>0</v>
      </c>
      <c r="AC72" s="338">
        <f t="shared" si="61"/>
        <v>0</v>
      </c>
      <c r="AD72" s="338">
        <f t="shared" si="61"/>
        <v>0</v>
      </c>
      <c r="AE72" s="338">
        <f t="shared" si="61"/>
        <v>0</v>
      </c>
      <c r="AF72" s="338">
        <f t="shared" si="61"/>
        <v>30</v>
      </c>
      <c r="AG72" s="338">
        <f t="shared" si="61"/>
        <v>30</v>
      </c>
      <c r="AH72" s="338">
        <f t="shared" si="61"/>
        <v>30</v>
      </c>
      <c r="AI72" s="338">
        <f t="shared" si="61"/>
        <v>0</v>
      </c>
      <c r="AJ72" s="350">
        <f>SUM(AJ8+AJ11+AJ13+AJ19+AJ30+AJ42+AJ67+AJ69)</f>
        <v>36.879999999999995</v>
      </c>
      <c r="AK72" s="350">
        <f>SUM(AK8+AK11+AK13+AK19+AK30+AK42+AK67+AK69)</f>
        <v>79</v>
      </c>
      <c r="AL72" s="350">
        <f>SUM(AL8+AL11+AL13+AL19+AL30+AL42+AL67+AL69)</f>
        <v>12</v>
      </c>
      <c r="AM72" s="354">
        <f>SUM(AM8+AM11+AM13+AM19+AM30+AM42+AM67+AM69)</f>
        <v>54</v>
      </c>
    </row>
    <row r="73" spans="1:39" s="44" customFormat="1" ht="33" customHeight="1" thickBot="1" x14ac:dyDescent="0.5">
      <c r="A73" s="359"/>
      <c r="B73" s="360"/>
      <c r="C73" s="361"/>
      <c r="D73" s="363"/>
      <c r="E73" s="351"/>
      <c r="F73" s="351"/>
      <c r="G73" s="365"/>
      <c r="H73" s="367"/>
      <c r="I73" s="351"/>
      <c r="J73" s="351"/>
      <c r="K73" s="351"/>
      <c r="L73" s="351"/>
      <c r="M73" s="369"/>
      <c r="N73" s="363"/>
      <c r="O73" s="351"/>
      <c r="P73" s="351">
        <f>SUM(P72:S72)</f>
        <v>780</v>
      </c>
      <c r="Q73" s="351"/>
      <c r="R73" s="351"/>
      <c r="S73" s="351"/>
      <c r="T73" s="351">
        <f>SUM(T72:W72)</f>
        <v>770</v>
      </c>
      <c r="U73" s="351"/>
      <c r="V73" s="351"/>
      <c r="W73" s="351"/>
      <c r="X73" s="351">
        <f>SUM(X72:AA72)</f>
        <v>750</v>
      </c>
      <c r="Y73" s="351"/>
      <c r="Z73" s="351"/>
      <c r="AA73" s="351"/>
      <c r="AB73" s="351">
        <f>SUM(AB72:AE72)</f>
        <v>0</v>
      </c>
      <c r="AC73" s="351"/>
      <c r="AD73" s="351"/>
      <c r="AE73" s="351"/>
      <c r="AF73" s="370">
        <f>SUM(AF72:AI72)</f>
        <v>90</v>
      </c>
      <c r="AG73" s="370"/>
      <c r="AH73" s="370"/>
      <c r="AI73" s="370"/>
      <c r="AJ73" s="351"/>
      <c r="AK73" s="351"/>
      <c r="AL73" s="351"/>
      <c r="AM73" s="355"/>
    </row>
    <row r="74" spans="1:39" s="44" customFormat="1" ht="33" customHeight="1" x14ac:dyDescent="0.45">
      <c r="A74" s="342"/>
      <c r="B74" s="342"/>
      <c r="C74" s="342"/>
      <c r="D74" s="343"/>
      <c r="E74" s="343"/>
      <c r="F74" s="343"/>
      <c r="G74" s="343"/>
      <c r="H74" s="343"/>
      <c r="I74" s="343"/>
      <c r="J74" s="343"/>
      <c r="K74" s="343"/>
      <c r="L74" s="343"/>
      <c r="M74" s="343"/>
      <c r="N74" s="343"/>
      <c r="O74" s="343"/>
      <c r="P74" s="343"/>
      <c r="Q74" s="343"/>
      <c r="R74" s="343"/>
      <c r="S74" s="343"/>
      <c r="T74" s="343"/>
      <c r="U74" s="343"/>
      <c r="V74" s="343"/>
      <c r="W74" s="343"/>
      <c r="X74" s="343"/>
      <c r="Y74" s="343"/>
      <c r="Z74" s="343"/>
      <c r="AA74" s="343"/>
      <c r="AB74" s="343"/>
      <c r="AC74" s="343"/>
      <c r="AD74" s="343"/>
      <c r="AE74" s="343"/>
      <c r="AF74" s="344"/>
      <c r="AG74" s="344"/>
      <c r="AH74" s="344"/>
      <c r="AI74" s="344"/>
      <c r="AJ74" s="343"/>
      <c r="AK74" s="343"/>
      <c r="AL74" s="343"/>
      <c r="AM74" s="343"/>
    </row>
    <row r="75" spans="1:39" s="44" customFormat="1" ht="34.200000000000003" x14ac:dyDescent="1.05">
      <c r="A75" s="45"/>
      <c r="B75" s="45"/>
      <c r="C75" s="46"/>
      <c r="D75" s="45"/>
      <c r="E75" s="45"/>
      <c r="F75" s="45"/>
      <c r="G75" s="341"/>
      <c r="H75" s="45"/>
      <c r="I75" s="45"/>
      <c r="J75" s="45"/>
      <c r="K75" s="45"/>
      <c r="L75" s="45"/>
      <c r="M75" s="45"/>
      <c r="N75" s="45"/>
      <c r="O75" s="45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5"/>
      <c r="AG75" s="45"/>
      <c r="AH75" s="45"/>
      <c r="AI75" s="45"/>
      <c r="AJ75" s="48"/>
      <c r="AK75" s="48"/>
      <c r="AL75" s="48"/>
    </row>
    <row r="76" spans="1:39" s="44" customFormat="1" ht="34.200000000000003" x14ac:dyDescent="1.05">
      <c r="A76" s="45"/>
      <c r="B76" s="237"/>
      <c r="C76" s="46"/>
      <c r="D76" s="45"/>
      <c r="E76" s="247"/>
      <c r="F76" s="248"/>
      <c r="G76" s="252"/>
      <c r="H76" s="340"/>
      <c r="I76" s="45"/>
      <c r="J76" s="45"/>
      <c r="K76" s="45"/>
      <c r="L76" s="45"/>
      <c r="M76" s="45"/>
      <c r="N76" s="45"/>
      <c r="O76" s="45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5"/>
      <c r="AG76" s="45"/>
      <c r="AH76" s="45"/>
      <c r="AI76" s="45"/>
      <c r="AJ76" s="48"/>
      <c r="AK76" s="48"/>
      <c r="AL76" s="48"/>
    </row>
    <row r="77" spans="1:39" s="44" customFormat="1" ht="34.200000000000003" x14ac:dyDescent="1.05">
      <c r="A77" s="45"/>
      <c r="B77" s="45"/>
      <c r="C77" s="46"/>
      <c r="D77" s="45"/>
      <c r="E77" s="249"/>
      <c r="F77" s="250"/>
      <c r="G77" s="251"/>
      <c r="H77" s="45"/>
      <c r="I77" s="45"/>
      <c r="J77" s="45"/>
      <c r="K77" s="45"/>
      <c r="L77" s="45"/>
      <c r="M77" s="45"/>
      <c r="N77" s="45"/>
      <c r="O77" s="45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5"/>
      <c r="AG77" s="45"/>
      <c r="AH77" s="45"/>
      <c r="AI77" s="45"/>
      <c r="AJ77" s="48"/>
      <c r="AK77" s="48"/>
      <c r="AL77" s="48"/>
    </row>
    <row r="78" spans="1:39" s="44" customFormat="1" ht="34.200000000000003" x14ac:dyDescent="1.05">
      <c r="A78" s="45"/>
      <c r="B78" s="45"/>
      <c r="C78" s="46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5"/>
      <c r="AG78" s="45"/>
      <c r="AH78" s="45"/>
      <c r="AI78" s="45"/>
      <c r="AJ78" s="48"/>
      <c r="AK78" s="48"/>
      <c r="AL78" s="48"/>
    </row>
    <row r="79" spans="1:39" s="44" customFormat="1" ht="34.200000000000003" x14ac:dyDescent="1.05">
      <c r="A79" s="45"/>
      <c r="B79" s="45"/>
      <c r="C79" s="46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5"/>
      <c r="AG79" s="45"/>
      <c r="AH79" s="45"/>
      <c r="AI79" s="45"/>
      <c r="AJ79" s="48"/>
      <c r="AK79" s="48"/>
      <c r="AL79" s="48"/>
    </row>
    <row r="80" spans="1:39" s="44" customFormat="1" ht="34.200000000000003" x14ac:dyDescent="1.05">
      <c r="A80" s="45"/>
      <c r="B80" s="45"/>
      <c r="C80" s="46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5"/>
      <c r="AG80" s="45"/>
      <c r="AH80" s="45"/>
      <c r="AI80" s="45"/>
      <c r="AJ80" s="48"/>
      <c r="AK80" s="48"/>
      <c r="AL80" s="48"/>
    </row>
    <row r="81" spans="1:38" s="18" customFormat="1" ht="34.200000000000003" x14ac:dyDescent="1.05">
      <c r="A81" s="15"/>
      <c r="B81" s="15"/>
      <c r="C81" s="19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5"/>
      <c r="AG81" s="15"/>
      <c r="AH81" s="15"/>
      <c r="AI81" s="15"/>
      <c r="AJ81" s="17"/>
      <c r="AK81" s="17"/>
      <c r="AL81" s="17"/>
    </row>
    <row r="82" spans="1:38" s="18" customFormat="1" ht="34.200000000000003" x14ac:dyDescent="1.05">
      <c r="A82" s="15"/>
      <c r="B82" s="15"/>
      <c r="C82" s="19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5"/>
      <c r="AG82" s="15"/>
      <c r="AH82" s="15"/>
      <c r="AI82" s="15"/>
      <c r="AJ82" s="17"/>
      <c r="AK82" s="17"/>
      <c r="AL82" s="17"/>
    </row>
    <row r="83" spans="1:38" s="18" customFormat="1" ht="34.200000000000003" x14ac:dyDescent="1.05">
      <c r="A83" s="15"/>
      <c r="B83" s="15"/>
      <c r="C83" s="19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5"/>
      <c r="AG83" s="15"/>
      <c r="AH83" s="15"/>
      <c r="AI83" s="15"/>
      <c r="AJ83" s="17"/>
      <c r="AK83" s="17"/>
      <c r="AL83" s="17"/>
    </row>
    <row r="84" spans="1:38" s="18" customFormat="1" ht="34.200000000000003" x14ac:dyDescent="1.05">
      <c r="A84" s="15"/>
      <c r="B84" s="15"/>
      <c r="C84" s="19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5"/>
      <c r="AG84" s="15"/>
      <c r="AH84" s="15"/>
      <c r="AI84" s="15"/>
      <c r="AJ84" s="17"/>
      <c r="AK84" s="17"/>
      <c r="AL84" s="17"/>
    </row>
    <row r="85" spans="1:38" s="18" customFormat="1" ht="34.200000000000003" x14ac:dyDescent="1.05">
      <c r="A85" s="15"/>
      <c r="B85" s="15"/>
      <c r="C85" s="19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5"/>
      <c r="AG85" s="15"/>
      <c r="AH85" s="15"/>
      <c r="AI85" s="15"/>
      <c r="AJ85" s="17"/>
      <c r="AK85" s="17"/>
      <c r="AL85" s="17"/>
    </row>
    <row r="86" spans="1:38" s="18" customFormat="1" ht="34.200000000000003" x14ac:dyDescent="1.05">
      <c r="A86" s="15"/>
      <c r="B86" s="15"/>
      <c r="C86" s="19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5"/>
      <c r="AG86" s="15"/>
      <c r="AH86" s="15"/>
      <c r="AI86" s="15"/>
      <c r="AJ86" s="17"/>
      <c r="AK86" s="17"/>
      <c r="AL86" s="17"/>
    </row>
    <row r="87" spans="1:38" s="18" customFormat="1" ht="34.200000000000003" x14ac:dyDescent="1.05">
      <c r="A87" s="15"/>
      <c r="B87" s="15"/>
      <c r="C87" s="19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5"/>
      <c r="AG87" s="15"/>
      <c r="AH87" s="15"/>
      <c r="AI87" s="15"/>
      <c r="AJ87" s="17"/>
      <c r="AK87" s="17"/>
      <c r="AL87" s="17"/>
    </row>
    <row r="88" spans="1:38" s="18" customFormat="1" ht="34.200000000000003" x14ac:dyDescent="1.05">
      <c r="A88" s="15"/>
      <c r="B88" s="15"/>
      <c r="C88" s="19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5"/>
      <c r="AG88" s="15"/>
      <c r="AH88" s="15"/>
      <c r="AI88" s="15"/>
      <c r="AJ88" s="17"/>
      <c r="AK88" s="17"/>
      <c r="AL88" s="17"/>
    </row>
    <row r="89" spans="1:38" s="18" customFormat="1" ht="34.200000000000003" x14ac:dyDescent="1.05">
      <c r="A89" s="15"/>
      <c r="B89" s="15"/>
      <c r="C89" s="19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5"/>
      <c r="AG89" s="15"/>
      <c r="AH89" s="15"/>
      <c r="AI89" s="15"/>
      <c r="AJ89" s="17"/>
      <c r="AK89" s="17"/>
      <c r="AL89" s="17"/>
    </row>
    <row r="90" spans="1:38" s="18" customFormat="1" ht="34.200000000000003" x14ac:dyDescent="1.05">
      <c r="A90" s="15"/>
      <c r="B90" s="15"/>
      <c r="C90" s="19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5"/>
      <c r="AG90" s="15"/>
      <c r="AH90" s="15"/>
      <c r="AI90" s="15"/>
      <c r="AJ90" s="17"/>
      <c r="AK90" s="17"/>
      <c r="AL90" s="17"/>
    </row>
    <row r="91" spans="1:38" s="18" customFormat="1" ht="34.200000000000003" x14ac:dyDescent="1.05">
      <c r="A91" s="15"/>
      <c r="B91" s="15"/>
      <c r="C91" s="19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5"/>
      <c r="AG91" s="15"/>
      <c r="AH91" s="15"/>
      <c r="AI91" s="15"/>
      <c r="AJ91" s="17"/>
      <c r="AK91" s="17"/>
      <c r="AL91" s="17"/>
    </row>
    <row r="92" spans="1:38" s="18" customFormat="1" ht="34.200000000000003" x14ac:dyDescent="1.05">
      <c r="A92" s="15"/>
      <c r="B92" s="15"/>
      <c r="C92" s="19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5"/>
      <c r="AG92" s="15"/>
      <c r="AH92" s="15"/>
      <c r="AI92" s="15"/>
      <c r="AJ92" s="17"/>
      <c r="AK92" s="17"/>
      <c r="AL92" s="17"/>
    </row>
    <row r="93" spans="1:38" s="18" customFormat="1" ht="34.200000000000003" x14ac:dyDescent="1.05">
      <c r="A93" s="15"/>
      <c r="B93" s="15"/>
      <c r="C93" s="19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5"/>
      <c r="AG93" s="15"/>
      <c r="AH93" s="15"/>
      <c r="AI93" s="15"/>
      <c r="AJ93" s="17"/>
      <c r="AK93" s="17"/>
      <c r="AL93" s="17"/>
    </row>
    <row r="94" spans="1:38" s="18" customFormat="1" ht="34.200000000000003" x14ac:dyDescent="1.05">
      <c r="A94" s="15"/>
      <c r="B94" s="15"/>
      <c r="C94" s="19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5"/>
      <c r="AG94" s="15"/>
      <c r="AH94" s="15"/>
      <c r="AI94" s="15"/>
      <c r="AJ94" s="17"/>
      <c r="AK94" s="17"/>
      <c r="AL94" s="17"/>
    </row>
    <row r="95" spans="1:38" s="18" customFormat="1" ht="34.200000000000003" x14ac:dyDescent="1.05">
      <c r="A95" s="15"/>
      <c r="B95" s="15"/>
      <c r="C95" s="19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5"/>
      <c r="AG95" s="15"/>
      <c r="AH95" s="15"/>
      <c r="AI95" s="15"/>
      <c r="AJ95" s="17"/>
      <c r="AK95" s="17"/>
      <c r="AL95" s="17"/>
    </row>
    <row r="96" spans="1:38" s="18" customFormat="1" ht="34.200000000000003" x14ac:dyDescent="1.05">
      <c r="A96" s="15"/>
      <c r="B96" s="15"/>
      <c r="C96" s="19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5"/>
      <c r="AG96" s="15"/>
      <c r="AH96" s="15"/>
      <c r="AI96" s="15"/>
      <c r="AJ96" s="17"/>
      <c r="AK96" s="17"/>
      <c r="AL96" s="17"/>
    </row>
    <row r="97" spans="1:38" s="18" customFormat="1" ht="34.200000000000003" x14ac:dyDescent="1.05">
      <c r="A97" s="15"/>
      <c r="B97" s="15"/>
      <c r="C97" s="19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5"/>
      <c r="AG97" s="15"/>
      <c r="AH97" s="15"/>
      <c r="AI97" s="15"/>
      <c r="AJ97" s="17"/>
      <c r="AK97" s="17"/>
      <c r="AL97" s="17"/>
    </row>
    <row r="98" spans="1:38" s="18" customFormat="1" ht="34.200000000000003" x14ac:dyDescent="1.05">
      <c r="A98" s="15"/>
      <c r="B98" s="15"/>
      <c r="C98" s="19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5"/>
      <c r="AG98" s="15"/>
      <c r="AH98" s="15"/>
      <c r="AI98" s="15"/>
      <c r="AJ98" s="17"/>
      <c r="AK98" s="17"/>
      <c r="AL98" s="17"/>
    </row>
    <row r="99" spans="1:38" s="18" customFormat="1" ht="34.200000000000003" x14ac:dyDescent="1.05">
      <c r="A99" s="15"/>
      <c r="B99" s="15"/>
      <c r="C99" s="19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5"/>
      <c r="AG99" s="15"/>
      <c r="AH99" s="15"/>
      <c r="AI99" s="15"/>
      <c r="AJ99" s="17"/>
      <c r="AK99" s="17"/>
      <c r="AL99" s="17"/>
    </row>
    <row r="100" spans="1:38" s="18" customFormat="1" ht="34.200000000000003" x14ac:dyDescent="1.05">
      <c r="A100" s="15"/>
      <c r="B100" s="15"/>
      <c r="C100" s="19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5"/>
      <c r="AG100" s="15"/>
      <c r="AH100" s="15"/>
      <c r="AI100" s="15"/>
      <c r="AJ100" s="17"/>
      <c r="AK100" s="17"/>
      <c r="AL100" s="17"/>
    </row>
    <row r="101" spans="1:38" s="18" customFormat="1" ht="34.200000000000003" x14ac:dyDescent="1.05">
      <c r="A101" s="15"/>
      <c r="B101" s="15"/>
      <c r="C101" s="19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5"/>
      <c r="AG101" s="15"/>
      <c r="AH101" s="15"/>
      <c r="AI101" s="15"/>
      <c r="AJ101" s="17"/>
      <c r="AK101" s="17"/>
      <c r="AL101" s="17"/>
    </row>
    <row r="102" spans="1:38" s="18" customFormat="1" ht="34.200000000000003" x14ac:dyDescent="1.05">
      <c r="A102" s="15"/>
      <c r="B102" s="15"/>
      <c r="C102" s="19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5"/>
      <c r="AG102" s="15"/>
      <c r="AH102" s="15"/>
      <c r="AI102" s="15"/>
      <c r="AJ102" s="17"/>
      <c r="AK102" s="17"/>
      <c r="AL102" s="17"/>
    </row>
    <row r="103" spans="1:38" s="18" customFormat="1" ht="34.200000000000003" x14ac:dyDescent="1.05">
      <c r="A103" s="15"/>
      <c r="B103" s="15"/>
      <c r="C103" s="19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5"/>
      <c r="AG103" s="15"/>
      <c r="AH103" s="15"/>
      <c r="AI103" s="15"/>
      <c r="AJ103" s="17"/>
      <c r="AK103" s="17"/>
      <c r="AL103" s="17"/>
    </row>
    <row r="104" spans="1:38" s="18" customFormat="1" ht="34.200000000000003" x14ac:dyDescent="1.05">
      <c r="A104" s="15"/>
      <c r="B104" s="15"/>
      <c r="C104" s="19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5"/>
      <c r="AG104" s="15"/>
      <c r="AH104" s="15"/>
      <c r="AI104" s="15"/>
      <c r="AJ104" s="17"/>
      <c r="AK104" s="17"/>
      <c r="AL104" s="17"/>
    </row>
    <row r="105" spans="1:38" s="18" customFormat="1" ht="34.200000000000003" x14ac:dyDescent="1.05">
      <c r="A105" s="15"/>
      <c r="B105" s="15"/>
      <c r="C105" s="19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5"/>
      <c r="AG105" s="15"/>
      <c r="AH105" s="15"/>
      <c r="AI105" s="15"/>
      <c r="AJ105" s="17"/>
      <c r="AK105" s="17"/>
      <c r="AL105" s="17"/>
    </row>
    <row r="106" spans="1:38" s="18" customFormat="1" ht="34.200000000000003" x14ac:dyDescent="1.05">
      <c r="A106" s="15"/>
      <c r="B106" s="15"/>
      <c r="C106" s="19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5"/>
      <c r="AG106" s="15"/>
      <c r="AH106" s="15"/>
      <c r="AI106" s="15"/>
      <c r="AJ106" s="17"/>
      <c r="AK106" s="17"/>
      <c r="AL106" s="17"/>
    </row>
    <row r="107" spans="1:38" s="18" customFormat="1" ht="34.200000000000003" x14ac:dyDescent="1.05">
      <c r="A107" s="15"/>
      <c r="B107" s="15"/>
      <c r="C107" s="19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5"/>
      <c r="AG107" s="15"/>
      <c r="AH107" s="15"/>
      <c r="AI107" s="15"/>
      <c r="AJ107" s="17"/>
      <c r="AK107" s="17"/>
      <c r="AL107" s="17"/>
    </row>
  </sheetData>
  <sheetProtection formatCells="0"/>
  <dataConsolidate/>
  <mergeCells count="79">
    <mergeCell ref="AK72:AK73"/>
    <mergeCell ref="AL72:AL73"/>
    <mergeCell ref="AM72:AM73"/>
    <mergeCell ref="P73:S73"/>
    <mergeCell ref="T73:W73"/>
    <mergeCell ref="X73:AA73"/>
    <mergeCell ref="AB73:AE73"/>
    <mergeCell ref="AF73:AI73"/>
    <mergeCell ref="O70:O71"/>
    <mergeCell ref="AJ70:AJ71"/>
    <mergeCell ref="AK70:AK71"/>
    <mergeCell ref="AF71:AI71"/>
    <mergeCell ref="A72:C73"/>
    <mergeCell ref="D72:D73"/>
    <mergeCell ref="E72:E73"/>
    <mergeCell ref="F72:F73"/>
    <mergeCell ref="G72:G73"/>
    <mergeCell ref="H72:H73"/>
    <mergeCell ref="I72:I73"/>
    <mergeCell ref="K72:K73"/>
    <mergeCell ref="M72:M73"/>
    <mergeCell ref="N72:N73"/>
    <mergeCell ref="O72:O73"/>
    <mergeCell ref="AJ72:AJ73"/>
    <mergeCell ref="H70:H71"/>
    <mergeCell ref="I70:I71"/>
    <mergeCell ref="K70:K71"/>
    <mergeCell ref="M70:M71"/>
    <mergeCell ref="N70:N71"/>
    <mergeCell ref="A70:C71"/>
    <mergeCell ref="D70:D71"/>
    <mergeCell ref="E70:E71"/>
    <mergeCell ref="F70:F71"/>
    <mergeCell ref="G70:G71"/>
    <mergeCell ref="AM70:AM71"/>
    <mergeCell ref="P71:S71"/>
    <mergeCell ref="T71:W71"/>
    <mergeCell ref="X71:AA71"/>
    <mergeCell ref="AL70:AL71"/>
    <mergeCell ref="AB71:AE71"/>
    <mergeCell ref="M5:M7"/>
    <mergeCell ref="X5:AE5"/>
    <mergeCell ref="AF5:AI5"/>
    <mergeCell ref="AJ5:AM5"/>
    <mergeCell ref="X6:AA6"/>
    <mergeCell ref="AB6:AE6"/>
    <mergeCell ref="AF6:AF7"/>
    <mergeCell ref="AG6:AG7"/>
    <mergeCell ref="AL6:AL7"/>
    <mergeCell ref="AM6:AM7"/>
    <mergeCell ref="AI6:AI7"/>
    <mergeCell ref="AJ6:AJ7"/>
    <mergeCell ref="AK6:AK7"/>
    <mergeCell ref="P6:S6"/>
    <mergeCell ref="T6:W6"/>
    <mergeCell ref="AH6:AH7"/>
    <mergeCell ref="A1:AM1"/>
    <mergeCell ref="A4:A7"/>
    <mergeCell ref="B4:B7"/>
    <mergeCell ref="C4:C7"/>
    <mergeCell ref="D4:O4"/>
    <mergeCell ref="P4:AE4"/>
    <mergeCell ref="AF4:AM4"/>
    <mergeCell ref="D5:D7"/>
    <mergeCell ref="H5:H7"/>
    <mergeCell ref="I5:I7"/>
    <mergeCell ref="E5:E7"/>
    <mergeCell ref="F5:F7"/>
    <mergeCell ref="G5:G7"/>
    <mergeCell ref="N5:N7"/>
    <mergeCell ref="O5:O7"/>
    <mergeCell ref="P5:W5"/>
    <mergeCell ref="J5:J7"/>
    <mergeCell ref="L5:L7"/>
    <mergeCell ref="J70:J71"/>
    <mergeCell ref="L70:L71"/>
    <mergeCell ref="J72:J73"/>
    <mergeCell ref="L72:L73"/>
    <mergeCell ref="K5:K7"/>
  </mergeCells>
  <printOptions horizontalCentered="1" verticalCentered="1"/>
  <pageMargins left="0.19685039370078741" right="0.19685039370078741" top="0" bottom="3.937007874015748E-2" header="0" footer="0"/>
  <pageSetup paperSize="8" scale="26" orientation="landscape" horizontalDpi="4294967295" verticalDpi="4294967295" r:id="rId1"/>
  <headerFooter alignWithMargins="0"/>
  <colBreaks count="1" manualBreakCount="1">
    <brk id="39" max="7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zalacznik_nr_1</vt:lpstr>
      <vt:lpstr>zalacznik_nr_2</vt:lpstr>
      <vt:lpstr>zalacznik_nr_3</vt:lpstr>
      <vt:lpstr>zalacznik_nr_2!Obszar_wydruku</vt:lpstr>
      <vt:lpstr>zalacznik_nr_3!Obszar_wydruku</vt:lpstr>
    </vt:vector>
  </TitlesOfParts>
  <Company>PWSZ Konin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 Zimny</dc:creator>
  <cp:lastModifiedBy>Anna Waligórska-Kotfas</cp:lastModifiedBy>
  <cp:lastPrinted>2017-08-24T22:20:43Z</cp:lastPrinted>
  <dcterms:created xsi:type="dcterms:W3CDTF">2000-08-09T08:42:37Z</dcterms:created>
  <dcterms:modified xsi:type="dcterms:W3CDTF">2026-04-21T08:31:24Z</dcterms:modified>
</cp:coreProperties>
</file>