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F4C89D-EABB-4E6F-8359-642A3A8F624C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zalacznik_nr_3" sheetId="6" r:id="rId1"/>
  </sheets>
  <definedNames>
    <definedName name="_xlnm.Print_Area" localSheetId="0">zalacznik_nr_3!$A$1:$BH$105</definedName>
    <definedName name="OLE_LINK1" localSheetId="0">zalacznik_nr_3!#REF!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4" i="6" l="1"/>
  <c r="BG104" i="6"/>
  <c r="BH104" i="6"/>
  <c r="BE104" i="6"/>
  <c r="BF102" i="6"/>
  <c r="BG102" i="6"/>
  <c r="BH102" i="6"/>
  <c r="BE102" i="6"/>
  <c r="BF100" i="6"/>
  <c r="BG100" i="6"/>
  <c r="BH100" i="6"/>
  <c r="BE100" i="6"/>
  <c r="BF98" i="6"/>
  <c r="BG98" i="6"/>
  <c r="BH98" i="6"/>
  <c r="BE98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AQ104" i="6"/>
  <c r="AR104" i="6"/>
  <c r="AS104" i="6"/>
  <c r="AT104" i="6"/>
  <c r="AU104" i="6"/>
  <c r="AV104" i="6"/>
  <c r="AW104" i="6"/>
  <c r="AX104" i="6"/>
  <c r="AY104" i="6"/>
  <c r="AZ104" i="6"/>
  <c r="BA104" i="6"/>
  <c r="BB104" i="6"/>
  <c r="BC104" i="6"/>
  <c r="BD104" i="6"/>
  <c r="Q104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AR102" i="6"/>
  <c r="AS102" i="6"/>
  <c r="AT102" i="6"/>
  <c r="AU102" i="6"/>
  <c r="AV102" i="6"/>
  <c r="AW102" i="6"/>
  <c r="AX102" i="6"/>
  <c r="AY102" i="6"/>
  <c r="AZ102" i="6"/>
  <c r="BA102" i="6"/>
  <c r="BB102" i="6"/>
  <c r="BC102" i="6"/>
  <c r="BD102" i="6"/>
  <c r="Q102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AR100" i="6"/>
  <c r="AS100" i="6"/>
  <c r="AT100" i="6"/>
  <c r="AU100" i="6"/>
  <c r="AV100" i="6"/>
  <c r="AW100" i="6"/>
  <c r="AX100" i="6"/>
  <c r="AY100" i="6"/>
  <c r="AZ100" i="6"/>
  <c r="BA100" i="6"/>
  <c r="BB100" i="6"/>
  <c r="BC100" i="6"/>
  <c r="BD100" i="6"/>
  <c r="Q100" i="6"/>
  <c r="AZ98" i="6"/>
  <c r="BA98" i="6"/>
  <c r="BB98" i="6"/>
  <c r="BC98" i="6"/>
  <c r="BD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AR98" i="6"/>
  <c r="AS98" i="6"/>
  <c r="AT98" i="6"/>
  <c r="AU98" i="6"/>
  <c r="AV98" i="6"/>
  <c r="AW98" i="6"/>
  <c r="AX98" i="6"/>
  <c r="AY98" i="6"/>
  <c r="Q98" i="6"/>
  <c r="F104" i="6"/>
  <c r="G104" i="6"/>
  <c r="H104" i="6"/>
  <c r="K104" i="6"/>
  <c r="L104" i="6"/>
  <c r="M104" i="6"/>
  <c r="N104" i="6"/>
  <c r="O104" i="6"/>
  <c r="P104" i="6"/>
  <c r="E104" i="6"/>
  <c r="F102" i="6"/>
  <c r="G102" i="6"/>
  <c r="H102" i="6"/>
  <c r="K102" i="6"/>
  <c r="L102" i="6"/>
  <c r="M102" i="6"/>
  <c r="N102" i="6"/>
  <c r="O102" i="6"/>
  <c r="P102" i="6"/>
  <c r="E102" i="6"/>
  <c r="F100" i="6"/>
  <c r="G100" i="6"/>
  <c r="H100" i="6"/>
  <c r="K100" i="6"/>
  <c r="L100" i="6"/>
  <c r="M100" i="6"/>
  <c r="N100" i="6"/>
  <c r="O100" i="6"/>
  <c r="P100" i="6"/>
  <c r="E100" i="6"/>
  <c r="F98" i="6"/>
  <c r="G98" i="6"/>
  <c r="H98" i="6"/>
  <c r="K98" i="6"/>
  <c r="L98" i="6"/>
  <c r="M98" i="6"/>
  <c r="N98" i="6"/>
  <c r="O98" i="6"/>
  <c r="P98" i="6"/>
  <c r="E98" i="6"/>
  <c r="I89" i="6"/>
  <c r="J89" i="6"/>
  <c r="K89" i="6"/>
  <c r="L89" i="6"/>
  <c r="M89" i="6"/>
  <c r="N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AR89" i="6"/>
  <c r="AS89" i="6"/>
  <c r="AT89" i="6"/>
  <c r="AU89" i="6"/>
  <c r="AV89" i="6"/>
  <c r="AW89" i="6"/>
  <c r="AX89" i="6"/>
  <c r="AY89" i="6"/>
  <c r="AZ89" i="6"/>
  <c r="BA89" i="6"/>
  <c r="BB89" i="6"/>
  <c r="BC89" i="6"/>
  <c r="BD89" i="6"/>
  <c r="BG89" i="6"/>
  <c r="BH89" i="6"/>
  <c r="I80" i="6"/>
  <c r="J80" i="6"/>
  <c r="K80" i="6"/>
  <c r="L80" i="6"/>
  <c r="M80" i="6"/>
  <c r="N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AS80" i="6"/>
  <c r="AT80" i="6"/>
  <c r="AU80" i="6"/>
  <c r="AV80" i="6"/>
  <c r="AW80" i="6"/>
  <c r="AX80" i="6"/>
  <c r="AY80" i="6"/>
  <c r="AZ80" i="6"/>
  <c r="BA80" i="6"/>
  <c r="BB80" i="6"/>
  <c r="BC80" i="6"/>
  <c r="BD80" i="6"/>
  <c r="BG80" i="6"/>
  <c r="BH80" i="6"/>
  <c r="I71" i="6"/>
  <c r="J71" i="6"/>
  <c r="K71" i="6"/>
  <c r="L71" i="6"/>
  <c r="M71" i="6"/>
  <c r="N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AU71" i="6"/>
  <c r="AV71" i="6"/>
  <c r="AW71" i="6"/>
  <c r="AX71" i="6"/>
  <c r="AY71" i="6"/>
  <c r="AZ71" i="6"/>
  <c r="BA71" i="6"/>
  <c r="BB71" i="6"/>
  <c r="BC71" i="6"/>
  <c r="BD71" i="6"/>
  <c r="BG71" i="6"/>
  <c r="BH71" i="6"/>
  <c r="I61" i="6"/>
  <c r="J61" i="6"/>
  <c r="K61" i="6"/>
  <c r="L61" i="6"/>
  <c r="M61" i="6"/>
  <c r="N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AU61" i="6"/>
  <c r="AV61" i="6"/>
  <c r="AW61" i="6"/>
  <c r="AX61" i="6"/>
  <c r="AY61" i="6"/>
  <c r="AZ61" i="6"/>
  <c r="BA61" i="6"/>
  <c r="BB61" i="6"/>
  <c r="BC61" i="6"/>
  <c r="BD61" i="6"/>
  <c r="BG61" i="6"/>
  <c r="BH61" i="6"/>
  <c r="I48" i="6"/>
  <c r="J48" i="6"/>
  <c r="K48" i="6"/>
  <c r="L48" i="6"/>
  <c r="M48" i="6"/>
  <c r="N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G48" i="6"/>
  <c r="BH48" i="6"/>
  <c r="BF59" i="6"/>
  <c r="G59" i="6"/>
  <c r="H59" i="6"/>
  <c r="F59" i="6" s="1"/>
  <c r="E59" i="6" s="1"/>
  <c r="O59" i="6"/>
  <c r="P59" i="6"/>
  <c r="G97" i="6"/>
  <c r="H97" i="6"/>
  <c r="O97" i="6"/>
  <c r="P97" i="6"/>
  <c r="G88" i="6"/>
  <c r="H88" i="6"/>
  <c r="O88" i="6"/>
  <c r="P88" i="6"/>
  <c r="G79" i="6"/>
  <c r="H79" i="6"/>
  <c r="O79" i="6"/>
  <c r="P79" i="6"/>
  <c r="G70" i="6"/>
  <c r="H70" i="6"/>
  <c r="O70" i="6"/>
  <c r="P70" i="6"/>
  <c r="F79" i="6" l="1"/>
  <c r="E79" i="6" s="1"/>
  <c r="BE59" i="6"/>
  <c r="F97" i="6"/>
  <c r="E97" i="6" s="1"/>
  <c r="F88" i="6"/>
  <c r="E88" i="6" s="1"/>
  <c r="F70" i="6"/>
  <c r="E70" i="6" s="1"/>
  <c r="BF91" i="6" l="1"/>
  <c r="BF92" i="6"/>
  <c r="BF93" i="6"/>
  <c r="BF94" i="6"/>
  <c r="BF95" i="6"/>
  <c r="BF96" i="6"/>
  <c r="BF90" i="6"/>
  <c r="BF89" i="6" s="1"/>
  <c r="BF82" i="6"/>
  <c r="BF83" i="6"/>
  <c r="BF84" i="6"/>
  <c r="BF85" i="6"/>
  <c r="BF86" i="6"/>
  <c r="BF87" i="6"/>
  <c r="BF81" i="6"/>
  <c r="BF73" i="6"/>
  <c r="BF74" i="6"/>
  <c r="BF75" i="6"/>
  <c r="BF76" i="6"/>
  <c r="BF77" i="6"/>
  <c r="BF78" i="6"/>
  <c r="BF72" i="6"/>
  <c r="BF71" i="6" s="1"/>
  <c r="BF63" i="6"/>
  <c r="BF64" i="6"/>
  <c r="BF65" i="6"/>
  <c r="BF66" i="6"/>
  <c r="BF67" i="6"/>
  <c r="BF68" i="6"/>
  <c r="BF69" i="6"/>
  <c r="BF62" i="6"/>
  <c r="BF50" i="6"/>
  <c r="BF51" i="6"/>
  <c r="BF52" i="6"/>
  <c r="BF53" i="6"/>
  <c r="BF54" i="6"/>
  <c r="BF55" i="6"/>
  <c r="BF56" i="6"/>
  <c r="BF57" i="6"/>
  <c r="BF58" i="6"/>
  <c r="BF49" i="6"/>
  <c r="BF48" i="6" s="1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25" i="6"/>
  <c r="BF80" i="6" l="1"/>
  <c r="BF61" i="6"/>
  <c r="L24" i="6" l="1"/>
  <c r="L16" i="6"/>
  <c r="L7" i="6"/>
  <c r="J24" i="6"/>
  <c r="J16" i="6"/>
  <c r="J7" i="6"/>
  <c r="J100" i="6" l="1"/>
  <c r="J102" i="6"/>
  <c r="J104" i="6"/>
  <c r="J98" i="6"/>
  <c r="M24" i="6"/>
  <c r="M16" i="6"/>
  <c r="M7" i="6"/>
  <c r="K7" i="6"/>
  <c r="K24" i="6"/>
  <c r="K16" i="6"/>
  <c r="I24" i="6"/>
  <c r="N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G24" i="6"/>
  <c r="BH24" i="6"/>
  <c r="I16" i="6"/>
  <c r="N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F16" i="6"/>
  <c r="BG16" i="6"/>
  <c r="BH16" i="6"/>
  <c r="I7" i="6"/>
  <c r="N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F7" i="6"/>
  <c r="BG7" i="6"/>
  <c r="BH7" i="6"/>
  <c r="P47" i="6"/>
  <c r="O47" i="6"/>
  <c r="H47" i="6"/>
  <c r="G47" i="6"/>
  <c r="P11" i="6"/>
  <c r="O11" i="6"/>
  <c r="H11" i="6"/>
  <c r="G11" i="6"/>
  <c r="O91" i="6"/>
  <c r="P91" i="6"/>
  <c r="O92" i="6"/>
  <c r="P92" i="6"/>
  <c r="G50" i="6"/>
  <c r="H50" i="6"/>
  <c r="G51" i="6"/>
  <c r="H51" i="6"/>
  <c r="G52" i="6"/>
  <c r="H52" i="6"/>
  <c r="G53" i="6"/>
  <c r="H53" i="6"/>
  <c r="G54" i="6"/>
  <c r="H54" i="6"/>
  <c r="G55" i="6"/>
  <c r="H5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18" i="6"/>
  <c r="H18" i="6"/>
  <c r="G19" i="6"/>
  <c r="H19" i="6"/>
  <c r="G20" i="6"/>
  <c r="H20" i="6"/>
  <c r="G21" i="6"/>
  <c r="H21" i="6"/>
  <c r="G22" i="6"/>
  <c r="H22" i="6"/>
  <c r="G9" i="6"/>
  <c r="H9" i="6"/>
  <c r="G10" i="6"/>
  <c r="H10" i="6"/>
  <c r="G12" i="6"/>
  <c r="H12" i="6"/>
  <c r="G13" i="6"/>
  <c r="H13" i="6"/>
  <c r="G14" i="6"/>
  <c r="H14" i="6"/>
  <c r="G15" i="6"/>
  <c r="H1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O37" i="6"/>
  <c r="P37" i="6"/>
  <c r="O38" i="6"/>
  <c r="P38" i="6"/>
  <c r="O39" i="6"/>
  <c r="P39" i="6"/>
  <c r="O40" i="6"/>
  <c r="P40" i="6"/>
  <c r="O41" i="6"/>
  <c r="P41" i="6"/>
  <c r="O42" i="6"/>
  <c r="P42" i="6"/>
  <c r="O43" i="6"/>
  <c r="P43" i="6"/>
  <c r="O44" i="6"/>
  <c r="P44" i="6"/>
  <c r="O45" i="6"/>
  <c r="P45" i="6"/>
  <c r="O46" i="6"/>
  <c r="P46" i="6"/>
  <c r="O18" i="6"/>
  <c r="P18" i="6"/>
  <c r="O19" i="6"/>
  <c r="P19" i="6"/>
  <c r="O20" i="6"/>
  <c r="P20" i="6"/>
  <c r="O21" i="6"/>
  <c r="P21" i="6"/>
  <c r="O22" i="6"/>
  <c r="P22" i="6"/>
  <c r="O9" i="6"/>
  <c r="P9" i="6"/>
  <c r="O10" i="6"/>
  <c r="P10" i="6"/>
  <c r="O12" i="6"/>
  <c r="P12" i="6"/>
  <c r="O13" i="6"/>
  <c r="P13" i="6"/>
  <c r="O14" i="6"/>
  <c r="P14" i="6"/>
  <c r="O15" i="6"/>
  <c r="P15" i="6"/>
  <c r="G58" i="6"/>
  <c r="H58" i="6"/>
  <c r="O75" i="6"/>
  <c r="O76" i="6"/>
  <c r="O77" i="6"/>
  <c r="O78" i="6"/>
  <c r="O73" i="6"/>
  <c r="P73" i="6"/>
  <c r="O74" i="6"/>
  <c r="P74" i="6"/>
  <c r="O72" i="6"/>
  <c r="O63" i="6"/>
  <c r="O64" i="6"/>
  <c r="O65" i="6"/>
  <c r="O66" i="6"/>
  <c r="O67" i="6"/>
  <c r="O68" i="6"/>
  <c r="O69" i="6"/>
  <c r="O62" i="6"/>
  <c r="G91" i="6"/>
  <c r="H91" i="6"/>
  <c r="G92" i="6"/>
  <c r="H92" i="6"/>
  <c r="G93" i="6"/>
  <c r="H93" i="6"/>
  <c r="G94" i="6"/>
  <c r="H94" i="6"/>
  <c r="G95" i="6"/>
  <c r="H95" i="6"/>
  <c r="G96" i="6"/>
  <c r="H96" i="6"/>
  <c r="G82" i="6"/>
  <c r="H82" i="6"/>
  <c r="G83" i="6"/>
  <c r="H83" i="6"/>
  <c r="G84" i="6"/>
  <c r="H84" i="6"/>
  <c r="G85" i="6"/>
  <c r="H85" i="6"/>
  <c r="G86" i="6"/>
  <c r="H86" i="6"/>
  <c r="G87" i="6"/>
  <c r="H87" i="6"/>
  <c r="G73" i="6"/>
  <c r="H73" i="6"/>
  <c r="G74" i="6"/>
  <c r="H74" i="6"/>
  <c r="G75" i="6"/>
  <c r="H75" i="6"/>
  <c r="G76" i="6"/>
  <c r="H76" i="6"/>
  <c r="G77" i="6"/>
  <c r="H77" i="6"/>
  <c r="G78" i="6"/>
  <c r="H78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56" i="6"/>
  <c r="H56" i="6"/>
  <c r="G57" i="6"/>
  <c r="H57" i="6"/>
  <c r="P55" i="6"/>
  <c r="P56" i="6"/>
  <c r="P57" i="6"/>
  <c r="P58" i="6"/>
  <c r="P54" i="6"/>
  <c r="P67" i="6"/>
  <c r="P78" i="6"/>
  <c r="P81" i="6"/>
  <c r="P82" i="6"/>
  <c r="P83" i="6"/>
  <c r="P85" i="6"/>
  <c r="P94" i="6"/>
  <c r="P95" i="6"/>
  <c r="P96" i="6"/>
  <c r="O50" i="6"/>
  <c r="P50" i="6"/>
  <c r="O51" i="6"/>
  <c r="P51" i="6"/>
  <c r="O52" i="6"/>
  <c r="P52" i="6"/>
  <c r="O53" i="6"/>
  <c r="P53" i="6"/>
  <c r="O54" i="6"/>
  <c r="O55" i="6"/>
  <c r="O56" i="6"/>
  <c r="O57" i="6"/>
  <c r="O58" i="6"/>
  <c r="P63" i="6"/>
  <c r="P64" i="6"/>
  <c r="P65" i="6"/>
  <c r="P66" i="6"/>
  <c r="P68" i="6"/>
  <c r="P69" i="6"/>
  <c r="P75" i="6"/>
  <c r="P76" i="6"/>
  <c r="P77" i="6"/>
  <c r="O82" i="6"/>
  <c r="O83" i="6"/>
  <c r="O84" i="6"/>
  <c r="P84" i="6"/>
  <c r="O85" i="6"/>
  <c r="O86" i="6"/>
  <c r="P86" i="6"/>
  <c r="O87" i="6"/>
  <c r="P87" i="6"/>
  <c r="O93" i="6"/>
  <c r="P93" i="6"/>
  <c r="O94" i="6"/>
  <c r="O95" i="6"/>
  <c r="O96" i="6"/>
  <c r="O8" i="6"/>
  <c r="P8" i="6"/>
  <c r="G8" i="6"/>
  <c r="H8" i="6"/>
  <c r="P90" i="6"/>
  <c r="O90" i="6"/>
  <c r="O81" i="6"/>
  <c r="P72" i="6"/>
  <c r="P62" i="6"/>
  <c r="P49" i="6"/>
  <c r="O49" i="6"/>
  <c r="O48" i="6" s="1"/>
  <c r="P25" i="6"/>
  <c r="O25" i="6"/>
  <c r="P17" i="6"/>
  <c r="O17" i="6"/>
  <c r="H90" i="6"/>
  <c r="G90" i="6"/>
  <c r="H81" i="6"/>
  <c r="G81" i="6"/>
  <c r="H72" i="6"/>
  <c r="G72" i="6"/>
  <c r="H62" i="6"/>
  <c r="G62" i="6"/>
  <c r="H49" i="6"/>
  <c r="G49" i="6"/>
  <c r="H25" i="6"/>
  <c r="G25" i="6"/>
  <c r="H17" i="6"/>
  <c r="G17" i="6"/>
  <c r="I98" i="6" l="1"/>
  <c r="I104" i="6"/>
  <c r="I100" i="6"/>
  <c r="I102" i="6"/>
  <c r="G48" i="6"/>
  <c r="P61" i="6"/>
  <c r="H48" i="6"/>
  <c r="P71" i="6"/>
  <c r="P80" i="6"/>
  <c r="O71" i="6"/>
  <c r="P48" i="6"/>
  <c r="H61" i="6"/>
  <c r="G61" i="6"/>
  <c r="P89" i="6"/>
  <c r="O80" i="6"/>
  <c r="O89" i="6"/>
  <c r="G71" i="6"/>
  <c r="H71" i="6"/>
  <c r="G80" i="6"/>
  <c r="H80" i="6"/>
  <c r="G89" i="6"/>
  <c r="H89" i="6"/>
  <c r="O61" i="6"/>
  <c r="F40" i="6"/>
  <c r="F19" i="6"/>
  <c r="F39" i="6"/>
  <c r="F54" i="6"/>
  <c r="BE54" i="6" s="1"/>
  <c r="F72" i="6"/>
  <c r="F58" i="6"/>
  <c r="F77" i="6"/>
  <c r="F47" i="6"/>
  <c r="F21" i="6"/>
  <c r="BE21" i="6" s="1"/>
  <c r="F75" i="6"/>
  <c r="BE75" i="6" s="1"/>
  <c r="F14" i="6"/>
  <c r="E14" i="6" s="1"/>
  <c r="F13" i="6"/>
  <c r="BE13" i="6" s="1"/>
  <c r="F93" i="6"/>
  <c r="F46" i="6"/>
  <c r="F12" i="6"/>
  <c r="BE12" i="6" s="1"/>
  <c r="F49" i="6"/>
  <c r="F81" i="6"/>
  <c r="F76" i="6"/>
  <c r="BE76" i="6" s="1"/>
  <c r="F35" i="6"/>
  <c r="F65" i="6"/>
  <c r="F64" i="6"/>
  <c r="F56" i="6"/>
  <c r="BE56" i="6" s="1"/>
  <c r="F51" i="6"/>
  <c r="F11" i="6"/>
  <c r="BE11" i="6" s="1"/>
  <c r="H7" i="6"/>
  <c r="F91" i="6"/>
  <c r="G16" i="6"/>
  <c r="F82" i="6"/>
  <c r="BE82" i="6" s="1"/>
  <c r="F15" i="6"/>
  <c r="E15" i="6" s="1"/>
  <c r="F20" i="6"/>
  <c r="F84" i="6"/>
  <c r="BE84" i="6" s="1"/>
  <c r="F30" i="6"/>
  <c r="BE30" i="6" s="1"/>
  <c r="F52" i="6"/>
  <c r="BE52" i="6" s="1"/>
  <c r="F9" i="6"/>
  <c r="BE9" i="6" s="1"/>
  <c r="F43" i="6"/>
  <c r="F8" i="6"/>
  <c r="F37" i="6"/>
  <c r="P24" i="6"/>
  <c r="H16" i="6"/>
  <c r="F34" i="6"/>
  <c r="BE34" i="6" s="1"/>
  <c r="F26" i="6"/>
  <c r="BE26" i="6" s="1"/>
  <c r="O24" i="6"/>
  <c r="F96" i="6"/>
  <c r="F55" i="6"/>
  <c r="BE55" i="6" s="1"/>
  <c r="F32" i="6"/>
  <c r="BE32" i="6" s="1"/>
  <c r="F83" i="6"/>
  <c r="F73" i="6"/>
  <c r="F95" i="6"/>
  <c r="BE95" i="6" s="1"/>
  <c r="F18" i="6"/>
  <c r="BE18" i="6" s="1"/>
  <c r="F22" i="6"/>
  <c r="BE22" i="6" s="1"/>
  <c r="F31" i="6"/>
  <c r="F67" i="6"/>
  <c r="F57" i="6"/>
  <c r="F87" i="6"/>
  <c r="F94" i="6"/>
  <c r="F50" i="6"/>
  <c r="P7" i="6"/>
  <c r="O16" i="6"/>
  <c r="F78" i="6"/>
  <c r="BE78" i="6" s="1"/>
  <c r="F85" i="6"/>
  <c r="BE85" i="6" s="1"/>
  <c r="F41" i="6"/>
  <c r="P16" i="6"/>
  <c r="F33" i="6"/>
  <c r="BE33" i="6" s="1"/>
  <c r="F25" i="6"/>
  <c r="F69" i="6"/>
  <c r="BE69" i="6" s="1"/>
  <c r="O7" i="6"/>
  <c r="F63" i="6"/>
  <c r="BE63" i="6" s="1"/>
  <c r="G7" i="6"/>
  <c r="F27" i="6"/>
  <c r="BE27" i="6" s="1"/>
  <c r="F42" i="6"/>
  <c r="BE42" i="6" s="1"/>
  <c r="F68" i="6"/>
  <c r="H24" i="6"/>
  <c r="F38" i="6"/>
  <c r="BE38" i="6" s="1"/>
  <c r="F62" i="6"/>
  <c r="F66" i="6"/>
  <c r="BE66" i="6" s="1"/>
  <c r="F74" i="6"/>
  <c r="BE74" i="6" s="1"/>
  <c r="F45" i="6"/>
  <c r="F10" i="6"/>
  <c r="F36" i="6"/>
  <c r="F28" i="6"/>
  <c r="BE28" i="6" s="1"/>
  <c r="F44" i="6"/>
  <c r="F29" i="6"/>
  <c r="BE29" i="6" s="1"/>
  <c r="F90" i="6"/>
  <c r="F53" i="6"/>
  <c r="BE53" i="6" s="1"/>
  <c r="F92" i="6"/>
  <c r="BE92" i="6" s="1"/>
  <c r="G24" i="6"/>
  <c r="F17" i="6"/>
  <c r="BF24" i="6"/>
  <c r="F86" i="6"/>
  <c r="BE86" i="6" s="1"/>
  <c r="F48" i="6" l="1"/>
  <c r="BE62" i="6"/>
  <c r="F61" i="6"/>
  <c r="BE81" i="6"/>
  <c r="F80" i="6"/>
  <c r="BE72" i="6"/>
  <c r="BE71" i="6" s="1"/>
  <c r="F71" i="6"/>
  <c r="BE90" i="6"/>
  <c r="F89" i="6"/>
  <c r="E39" i="6"/>
  <c r="D39" i="6" s="1"/>
  <c r="BE39" i="6"/>
  <c r="E44" i="6"/>
  <c r="D44" i="6" s="1"/>
  <c r="BE44" i="6"/>
  <c r="E51" i="6"/>
  <c r="D51" i="6" s="1"/>
  <c r="BE51" i="6"/>
  <c r="E47" i="6"/>
  <c r="D47" i="6" s="1"/>
  <c r="BE47" i="6"/>
  <c r="E37" i="6"/>
  <c r="D37" i="6" s="1"/>
  <c r="BE37" i="6"/>
  <c r="E32" i="6"/>
  <c r="D32" i="6" s="1"/>
  <c r="E50" i="6"/>
  <c r="D50" i="6" s="1"/>
  <c r="BE50" i="6"/>
  <c r="E40" i="6"/>
  <c r="D40" i="6" s="1"/>
  <c r="BE40" i="6"/>
  <c r="E36" i="6"/>
  <c r="D36" i="6" s="1"/>
  <c r="BE36" i="6"/>
  <c r="E91" i="6"/>
  <c r="D91" i="6" s="1"/>
  <c r="BE91" i="6"/>
  <c r="E31" i="6"/>
  <c r="D31" i="6" s="1"/>
  <c r="BE31" i="6"/>
  <c r="E96" i="6"/>
  <c r="D96" i="6" s="1"/>
  <c r="BE96" i="6"/>
  <c r="E94" i="6"/>
  <c r="D94" i="6" s="1"/>
  <c r="BE94" i="6"/>
  <c r="E93" i="6"/>
  <c r="D93" i="6" s="1"/>
  <c r="BE93" i="6"/>
  <c r="E87" i="6"/>
  <c r="D87" i="6" s="1"/>
  <c r="BE87" i="6"/>
  <c r="E83" i="6"/>
  <c r="D83" i="6" s="1"/>
  <c r="BE83" i="6"/>
  <c r="E82" i="6"/>
  <c r="D82" i="6" s="1"/>
  <c r="E77" i="6"/>
  <c r="D77" i="6" s="1"/>
  <c r="BE77" i="6"/>
  <c r="E73" i="6"/>
  <c r="D73" i="6" s="1"/>
  <c r="BE73" i="6"/>
  <c r="E68" i="6"/>
  <c r="D68" i="6" s="1"/>
  <c r="BE68" i="6"/>
  <c r="E67" i="6"/>
  <c r="D67" i="6" s="1"/>
  <c r="BE67" i="6"/>
  <c r="E65" i="6"/>
  <c r="D65" i="6" s="1"/>
  <c r="BE65" i="6"/>
  <c r="E64" i="6"/>
  <c r="D64" i="6" s="1"/>
  <c r="BE64" i="6"/>
  <c r="E57" i="6"/>
  <c r="D57" i="6" s="1"/>
  <c r="BE57" i="6"/>
  <c r="E58" i="6"/>
  <c r="D58" i="6" s="1"/>
  <c r="BE58" i="6"/>
  <c r="E49" i="6"/>
  <c r="BE49" i="6"/>
  <c r="E46" i="6"/>
  <c r="D46" i="6" s="1"/>
  <c r="BE46" i="6"/>
  <c r="E45" i="6"/>
  <c r="D45" i="6" s="1"/>
  <c r="BE45" i="6"/>
  <c r="E43" i="6"/>
  <c r="D43" i="6" s="1"/>
  <c r="BE43" i="6"/>
  <c r="E41" i="6"/>
  <c r="D41" i="6" s="1"/>
  <c r="BE41" i="6"/>
  <c r="E35" i="6"/>
  <c r="D35" i="6" s="1"/>
  <c r="BE35" i="6"/>
  <c r="E20" i="6"/>
  <c r="D20" i="6" s="1"/>
  <c r="BE20" i="6"/>
  <c r="E19" i="6"/>
  <c r="D19" i="6" s="1"/>
  <c r="BE19" i="6"/>
  <c r="E10" i="6"/>
  <c r="BE10" i="6"/>
  <c r="E8" i="6"/>
  <c r="BE8" i="6"/>
  <c r="E30" i="6"/>
  <c r="D30" i="6" s="1"/>
  <c r="E75" i="6"/>
  <c r="D75" i="6" s="1"/>
  <c r="E56" i="6"/>
  <c r="D56" i="6" s="1"/>
  <c r="E21" i="6"/>
  <c r="D21" i="6" s="1"/>
  <c r="E95" i="6"/>
  <c r="D95" i="6" s="1"/>
  <c r="E13" i="6"/>
  <c r="D13" i="6" s="1"/>
  <c r="E54" i="6"/>
  <c r="D54" i="6" s="1"/>
  <c r="AC103" i="6"/>
  <c r="E72" i="6"/>
  <c r="E52" i="6"/>
  <c r="D52" i="6" s="1"/>
  <c r="E76" i="6"/>
  <c r="D76" i="6" s="1"/>
  <c r="E26" i="6"/>
  <c r="D26" i="6" s="1"/>
  <c r="Q105" i="6"/>
  <c r="Q103" i="6"/>
  <c r="AO103" i="6"/>
  <c r="Q101" i="6"/>
  <c r="E55" i="6"/>
  <c r="D55" i="6" s="1"/>
  <c r="E11" i="6"/>
  <c r="D11" i="6" s="1"/>
  <c r="E12" i="6"/>
  <c r="D12" i="6" s="1"/>
  <c r="E9" i="6"/>
  <c r="D9" i="6" s="1"/>
  <c r="AK101" i="6"/>
  <c r="AW99" i="6"/>
  <c r="E81" i="6"/>
  <c r="AC99" i="6"/>
  <c r="AK105" i="6"/>
  <c r="Y105" i="6"/>
  <c r="E85" i="6"/>
  <c r="D85" i="6" s="1"/>
  <c r="E78" i="6"/>
  <c r="D78" i="6" s="1"/>
  <c r="AW101" i="6"/>
  <c r="AS99" i="6"/>
  <c r="AO101" i="6"/>
  <c r="AO105" i="6"/>
  <c r="E22" i="6"/>
  <c r="D22" i="6" s="1"/>
  <c r="E84" i="6"/>
  <c r="D84" i="6" s="1"/>
  <c r="AK99" i="6"/>
  <c r="Y101" i="6"/>
  <c r="AS103" i="6"/>
  <c r="E34" i="6"/>
  <c r="D34" i="6" s="1"/>
  <c r="AG105" i="6"/>
  <c r="AG103" i="6"/>
  <c r="AG99" i="6"/>
  <c r="AO99" i="6"/>
  <c r="AS101" i="6"/>
  <c r="Y103" i="6"/>
  <c r="AK103" i="6"/>
  <c r="E18" i="6"/>
  <c r="D18" i="6" s="1"/>
  <c r="E63" i="6"/>
  <c r="D63" i="6" s="1"/>
  <c r="AC101" i="6"/>
  <c r="U103" i="6"/>
  <c r="U105" i="6"/>
  <c r="E62" i="6"/>
  <c r="E69" i="6"/>
  <c r="D69" i="6" s="1"/>
  <c r="E42" i="6"/>
  <c r="D42" i="6" s="1"/>
  <c r="Q99" i="6"/>
  <c r="AW103" i="6"/>
  <c r="AW105" i="6"/>
  <c r="E66" i="6"/>
  <c r="D66" i="6" s="1"/>
  <c r="E27" i="6"/>
  <c r="D27" i="6" s="1"/>
  <c r="AC105" i="6"/>
  <c r="AG101" i="6"/>
  <c r="BE25" i="6"/>
  <c r="E25" i="6"/>
  <c r="D25" i="6" s="1"/>
  <c r="E38" i="6"/>
  <c r="D38" i="6" s="1"/>
  <c r="E74" i="6"/>
  <c r="D74" i="6" s="1"/>
  <c r="E33" i="6"/>
  <c r="D33" i="6" s="1"/>
  <c r="F7" i="6"/>
  <c r="Y99" i="6"/>
  <c r="AS105" i="6"/>
  <c r="E28" i="6"/>
  <c r="D28" i="6" s="1"/>
  <c r="F24" i="6"/>
  <c r="E53" i="6"/>
  <c r="D53" i="6" s="1"/>
  <c r="E17" i="6"/>
  <c r="D17" i="6" s="1"/>
  <c r="BE17" i="6"/>
  <c r="F16" i="6"/>
  <c r="E90" i="6"/>
  <c r="E86" i="6"/>
  <c r="D86" i="6" s="1"/>
  <c r="U99" i="6"/>
  <c r="E29" i="6"/>
  <c r="D29" i="6" s="1"/>
  <c r="E92" i="6"/>
  <c r="D92" i="6" s="1"/>
  <c r="U101" i="6"/>
  <c r="D62" i="6" l="1"/>
  <c r="D61" i="6" s="1"/>
  <c r="E61" i="6"/>
  <c r="D81" i="6"/>
  <c r="D80" i="6" s="1"/>
  <c r="E80" i="6"/>
  <c r="BE89" i="6"/>
  <c r="D90" i="6"/>
  <c r="D89" i="6" s="1"/>
  <c r="E89" i="6"/>
  <c r="BE48" i="6"/>
  <c r="D49" i="6"/>
  <c r="D48" i="6" s="1"/>
  <c r="E48" i="6"/>
  <c r="BE80" i="6"/>
  <c r="D72" i="6"/>
  <c r="D71" i="6" s="1"/>
  <c r="E71" i="6"/>
  <c r="BE61" i="6"/>
  <c r="BE7" i="6"/>
  <c r="G108" i="6"/>
  <c r="D7" i="6"/>
  <c r="D24" i="6"/>
  <c r="D16" i="6"/>
  <c r="E7" i="6"/>
  <c r="E16" i="6"/>
  <c r="BE16" i="6"/>
  <c r="E24" i="6"/>
  <c r="BE24" i="6"/>
  <c r="D23" i="6" l="1"/>
</calcChain>
</file>

<file path=xl/sharedStrings.xml><?xml version="1.0" encoding="utf-8"?>
<sst xmlns="http://schemas.openxmlformats.org/spreadsheetml/2006/main" count="349" uniqueCount="202">
  <si>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</si>
  <si>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</si>
  <si>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</si>
  <si>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</si>
  <si>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</si>
  <si>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</si>
  <si>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</si>
  <si>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</si>
  <si>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</si>
  <si>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</si>
  <si>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</si>
  <si>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</si>
  <si>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</si>
  <si>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</si>
  <si>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</si>
  <si>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</si>
  <si>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</si>
  <si>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</si>
  <si>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</si>
  <si>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</si>
  <si>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</si>
  <si>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</si>
  <si>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</si>
  <si>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</si>
  <si>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</si>
  <si>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</si>
  <si>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</si>
  <si>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</si>
  <si>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</si>
  <si>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</si>
  <si>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</si>
  <si>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</si>
  <si>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</si>
  <si>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</si>
  <si>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</si>
  <si>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</si>
  <si>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</si>
  <si>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</si>
  <si>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</si>
  <si>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</si>
  <si>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</si>
  <si>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</si>
  <si>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</si>
  <si>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</si>
  <si>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</si>
  <si>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</si>
  <si>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</si>
  <si>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</si>
  <si>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</si>
  <si>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</si>
  <si>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</si>
  <si>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</si>
  <si>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</si>
  <si>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</si>
  <si>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</si>
  <si>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</si>
  <si>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</si>
  <si>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</si>
  <si>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</si>
  <si>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</si>
  <si>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</si>
  <si>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</si>
  <si>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D1.</t>
  </si>
  <si>
    <t>D2.</t>
  </si>
  <si>
    <t>D3.</t>
  </si>
  <si>
    <t>D4.</t>
  </si>
  <si>
    <t>16.</t>
  </si>
  <si>
    <t>Technologia informacyjna</t>
  </si>
  <si>
    <t>Statystyka matematyczna</t>
  </si>
  <si>
    <t>Mechanika techniczna</t>
  </si>
  <si>
    <t>Wytrzymałość materiałów</t>
  </si>
  <si>
    <t>Mechanika płynów</t>
  </si>
  <si>
    <t>C1.</t>
  </si>
  <si>
    <t>Moduł kształcenia kierunkowego podstawowego</t>
  </si>
  <si>
    <t>17.</t>
  </si>
  <si>
    <t>18.</t>
  </si>
  <si>
    <t>19.</t>
  </si>
  <si>
    <t>20.</t>
  </si>
  <si>
    <t>21.</t>
  </si>
  <si>
    <t>C2.</t>
  </si>
  <si>
    <t>Moduł kształcenia kierunkowego dodatkowego</t>
  </si>
  <si>
    <t>Termodynamika techniczna</t>
  </si>
  <si>
    <t>Tworzywa sztuczne i kompozyty</t>
  </si>
  <si>
    <t>Podstawy konstrukcji maszyn</t>
  </si>
  <si>
    <t>Metrologia warsztatowa</t>
  </si>
  <si>
    <t>Obróbka ubytkowa</t>
  </si>
  <si>
    <t>Obróbka plastyczna</t>
  </si>
  <si>
    <t>Odlewnictwo</t>
  </si>
  <si>
    <t>Przetwórstwo tworzyw sztucznych</t>
  </si>
  <si>
    <t>Elektrotechnika i elektronika</t>
  </si>
  <si>
    <t>Elementy automatyzacji i robotyzacji</t>
  </si>
  <si>
    <t>Rachunek kosztów w ujęciu inżynierskim</t>
  </si>
  <si>
    <t>Modelowanie i symulacja konstrukcji</t>
  </si>
  <si>
    <t xml:space="preserve">Eksploatacja maszyn i diagnostyka </t>
  </si>
  <si>
    <t>Organizacja produkcji</t>
  </si>
  <si>
    <t xml:space="preserve">Projektowanie maszyn technologicznych </t>
  </si>
  <si>
    <t xml:space="preserve">Napędy maszyn </t>
  </si>
  <si>
    <t>Hydraulika i pneumatyka</t>
  </si>
  <si>
    <t>sem VIII</t>
  </si>
  <si>
    <t>VIII</t>
  </si>
  <si>
    <t>Systemy pomiarowe (z elementami SKJ)</t>
  </si>
  <si>
    <t>Diagnostyka i naprawa pojazdów samochodowych</t>
  </si>
  <si>
    <t>Technologia napraw i regeneracji</t>
  </si>
  <si>
    <t>Rapid Prototyping</t>
  </si>
  <si>
    <t>Metody i techniki studiowania</t>
  </si>
  <si>
    <t>Metody numeryczne</t>
  </si>
  <si>
    <t>Wirtualne środowisko pracy inżyniera</t>
  </si>
  <si>
    <t>Skanowanie przestrzenne</t>
  </si>
  <si>
    <t>Matematyka</t>
  </si>
  <si>
    <t>Fizyka</t>
  </si>
  <si>
    <t>Grafika inżynierska</t>
  </si>
  <si>
    <t>Komputerowy zapis konstrukcji</t>
  </si>
  <si>
    <t>Projektowanie procesów produkcyjnych</t>
  </si>
  <si>
    <t>Optymalizacja konstrukcji</t>
  </si>
  <si>
    <t>Obrabiarki i systemy sterowania CNC</t>
  </si>
  <si>
    <t>Komputerowe wspomaganie projektowania</t>
  </si>
  <si>
    <t>Przedsiębiorczość/Kierowanie zasobami ludzkimi*</t>
  </si>
  <si>
    <t>Technologie łączenia</t>
  </si>
  <si>
    <t>E8/Zo8</t>
  </si>
  <si>
    <t>E6/Zo6</t>
  </si>
  <si>
    <t>Recykling metali i stopów</t>
  </si>
  <si>
    <t>Metalurgia i procesy metalurgiczne</t>
  </si>
  <si>
    <t>Inżynieria i organizacja produkcji</t>
  </si>
  <si>
    <t>Maszyny i urządzenia do technologii formujących</t>
  </si>
  <si>
    <t>Technologie formujące</t>
  </si>
  <si>
    <t>Oszczędne wytwarzanie</t>
  </si>
  <si>
    <t>Język angielski</t>
  </si>
  <si>
    <t>22.</t>
  </si>
  <si>
    <t>English for Mechanical Engineering</t>
  </si>
  <si>
    <t>Metaloznawstwo i obróbka cieplna</t>
  </si>
  <si>
    <t>E7/Zo7</t>
  </si>
  <si>
    <t>E2/Zo1,2</t>
  </si>
  <si>
    <t>Pierwsza pomoc przedmedyczna</t>
  </si>
  <si>
    <t>zajęcia z bezpośrednim udziałem</t>
  </si>
  <si>
    <t>zajęcia kształtujące umiejętności praktyczne</t>
  </si>
  <si>
    <t>zajęcia z dziedziny nauk hum. lub społ.</t>
  </si>
  <si>
    <t>Numeryczna mechanika płynów (CFD)</t>
  </si>
  <si>
    <t>Metoda elementu skończonego</t>
  </si>
  <si>
    <t>Jezyki programowania</t>
  </si>
  <si>
    <t>Bezpieczeństwo i higiena pracy/Ergonomia*</t>
  </si>
  <si>
    <t>Socjologia/Komunikacja społeczna*</t>
  </si>
  <si>
    <t>23.</t>
  </si>
  <si>
    <t>Instalacje fotowoltaiczne</t>
  </si>
  <si>
    <t xml:space="preserve">Przetworniki energii mechanicznej na elektryczną </t>
  </si>
  <si>
    <t>Instalacje geotermiczne</t>
  </si>
  <si>
    <t>Instalacje wiatrowe</t>
  </si>
  <si>
    <t>Urządzenia w energetyce wodnej</t>
  </si>
  <si>
    <t>Urządzenia do odzysku energii (Energy Harvester)</t>
  </si>
  <si>
    <t>Technologie wykorzystania wodoru</t>
  </si>
  <si>
    <t>Napędy współczesnych pojazdów</t>
  </si>
  <si>
    <t>Budowa pojazdów samochodowych</t>
  </si>
  <si>
    <t>Pojazdy autonomiczne</t>
  </si>
  <si>
    <t>Wprowadzenie do techniki</t>
  </si>
  <si>
    <t>warsztaty</t>
  </si>
  <si>
    <t>laboratoria</t>
  </si>
  <si>
    <t>projekty</t>
  </si>
  <si>
    <t>seminaria</t>
  </si>
  <si>
    <t>E1/Zo1</t>
  </si>
  <si>
    <t>E3/Zo2,3</t>
  </si>
  <si>
    <t>E4/Zo4</t>
  </si>
  <si>
    <t>E5/Zo5</t>
  </si>
  <si>
    <t>E4</t>
  </si>
  <si>
    <t>E3/Zo3</t>
  </si>
  <si>
    <t>Information and Communication Technology</t>
  </si>
  <si>
    <t>Elektromobilność</t>
  </si>
  <si>
    <t>DK</t>
  </si>
  <si>
    <t>ZAL/2</t>
  </si>
  <si>
    <t>ZAL/1</t>
  </si>
  <si>
    <t>Zo/1</t>
  </si>
  <si>
    <t>Zo/4</t>
  </si>
  <si>
    <t>Zo/6</t>
  </si>
  <si>
    <t>Zo/7</t>
  </si>
  <si>
    <t>Zo/3</t>
  </si>
  <si>
    <t>Zo/2</t>
  </si>
  <si>
    <t>Zo/5</t>
  </si>
  <si>
    <t>Zo/5,6</t>
  </si>
  <si>
    <t>Zo/8</t>
  </si>
  <si>
    <t>Automotive Industry-Production and Logistic</t>
  </si>
  <si>
    <t>Managment Information Systems</t>
  </si>
  <si>
    <t>Life Cycle Assessment of Metal</t>
  </si>
  <si>
    <t xml:space="preserve">Green Environment and Management </t>
  </si>
  <si>
    <t>Seminarium dyplomowe*</t>
  </si>
  <si>
    <t>Zo/ 6, 7, 8</t>
  </si>
  <si>
    <t>MODUŁ WYBIERALNY</t>
  </si>
  <si>
    <t>MODUŁ WYBIERALNY - OZE*</t>
  </si>
  <si>
    <t>MODUŁ WYBIERALNY - KWP*</t>
  </si>
  <si>
    <t>MODUŁ WYBIERALNY - IM*</t>
  </si>
  <si>
    <t>MODUŁ WYBIERALNY - EPiE*</t>
  </si>
  <si>
    <t>Suma dla modułu Komputerowe Wspomaganie Produkcji (KWP)</t>
  </si>
  <si>
    <t>Suma dla modułu Inżynieria Materiałowa (IM)</t>
  </si>
  <si>
    <t>Suma dla modułu Eksploatacja Pojazdów i Elektromobilność (EPiE)</t>
  </si>
  <si>
    <t>Suma dla modułu Odnawialne Zródła Energii (OZE)</t>
  </si>
  <si>
    <t>\</t>
  </si>
  <si>
    <t>ECTS</t>
  </si>
  <si>
    <r>
      <t xml:space="preserve">3.2. Plan studiów </t>
    </r>
    <r>
      <rPr>
        <b/>
        <u/>
        <sz val="28"/>
        <rFont val="Verdana"/>
        <family val="2"/>
        <charset val="238"/>
      </rPr>
      <t>niestacjonarnych</t>
    </r>
    <r>
      <rPr>
        <b/>
        <sz val="28"/>
        <rFont val="Verdana"/>
        <family val="2"/>
      </rPr>
      <t xml:space="preserve"> I stopnia: Mechanika i budowa maszyn  (2024-2028)</t>
    </r>
  </si>
  <si>
    <t>FST</t>
  </si>
  <si>
    <t xml:space="preserve">Innowacje i usprawnienia w firmach </t>
  </si>
  <si>
    <t>Sztuczna inteligencja w mechanice i budowie maszyn</t>
  </si>
  <si>
    <r>
      <t>Język niemiecki</t>
    </r>
    <r>
      <rPr>
        <sz val="20"/>
        <color theme="1"/>
        <rFont val="Verdana"/>
        <family val="2"/>
      </rPr>
      <t>/Język rosyjski</t>
    </r>
  </si>
  <si>
    <t>Praktyka zawodowa (kierunkowa)</t>
  </si>
  <si>
    <t>Praktyka zawodowa (w module wybieralnym)</t>
  </si>
  <si>
    <t>Zo/3,4,5,6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</si>
</sst>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sz val="20"/>
      <name val="Verdana"/>
      <family val="2"/>
      <charset val="238"/>
    </font>
    <font>
      <b/>
      <sz val="28"/>
      <color indexed="8"/>
      <name val="Arial Narrow"/>
      <family val="2"/>
      <charset val="238"/>
    </font>
    <font>
      <b/>
      <sz val="20"/>
      <name val="Arial Narrow"/>
      <family val="2"/>
      <charset val="238"/>
    </font>
    <font>
      <b/>
      <sz val="28"/>
      <name val="Verdana"/>
      <family val="2"/>
    </font>
    <font>
      <b/>
      <u/>
      <sz val="28"/>
      <name val="Verdana"/>
      <family val="2"/>
      <charset val="238"/>
    </font>
    <font>
      <sz val="20"/>
      <color theme="1"/>
      <name val="Verdana"/>
      <family val="2"/>
    </font>
    <font>
      <sz val="20"/>
      <color theme="1"/>
      <name val="Verdana"/>
      <family val="2"/>
      <charset val="238"/>
    </font>
    <font>
      <b/>
      <sz val="20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0"/>
      <color theme="1"/>
      <name val="Verdana"/>
      <family val="2"/>
      <charset val="238"/>
    </font>
    <font>
      <b/>
      <sz val="36"/>
      <color theme="1"/>
      <name val="Arial Narrow"/>
      <family val="2"/>
      <charset val="238"/>
    </font>
    <font>
      <b/>
      <sz val="22"/>
      <name val="Verdan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3" fontId="21" fillId="4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3" fontId="21" fillId="5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21" fillId="4" borderId="7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3" fontId="18" fillId="7" borderId="5" xfId="0" applyNumberFormat="1" applyFont="1" applyFill="1" applyBorder="1" applyAlignment="1">
      <alignment horizontal="center" vertical="center"/>
    </xf>
    <xf numFmtId="3" fontId="21" fillId="7" borderId="6" xfId="0" applyNumberFormat="1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1" fillId="13" borderId="1" xfId="0" applyFont="1" applyFill="1" applyBorder="1" applyAlignment="1">
      <alignment horizontal="left"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6" borderId="8" xfId="0" applyFont="1" applyFill="1" applyBorder="1" applyAlignment="1">
      <alignment vertical="center" wrapText="1"/>
    </xf>
    <xf numFmtId="0" fontId="21" fillId="12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/>
    </xf>
    <xf numFmtId="0" fontId="12" fillId="0" borderId="0" xfId="0" applyFont="1"/>
    <xf numFmtId="0" fontId="18" fillId="0" borderId="8" xfId="0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23" fillId="0" borderId="0" xfId="0" applyFont="1"/>
    <xf numFmtId="1" fontId="21" fillId="8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3" fontId="21" fillId="4" borderId="4" xfId="0" applyNumberFormat="1" applyFont="1" applyFill="1" applyBorder="1" applyAlignment="1">
      <alignment horizontal="center" vertical="center"/>
    </xf>
    <xf numFmtId="1" fontId="21" fillId="2" borderId="4" xfId="0" applyNumberFormat="1" applyFont="1" applyFill="1" applyBorder="1" applyAlignment="1">
      <alignment horizontal="center" vertical="center"/>
    </xf>
    <xf numFmtId="1" fontId="21" fillId="2" borderId="6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" fontId="21" fillId="8" borderId="4" xfId="0" applyNumberFormat="1" applyFont="1" applyFill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" fontId="19" fillId="14" borderId="3" xfId="0" applyNumberFormat="1" applyFont="1" applyFill="1" applyBorder="1" applyAlignment="1">
      <alignment horizontal="center" vertical="center"/>
    </xf>
    <xf numFmtId="1" fontId="19" fillId="14" borderId="11" xfId="0" applyNumberFormat="1" applyFont="1" applyFill="1" applyBorder="1" applyAlignment="1">
      <alignment horizontal="center" vertical="center"/>
    </xf>
    <xf numFmtId="1" fontId="19" fillId="10" borderId="3" xfId="0" applyNumberFormat="1" applyFont="1" applyFill="1" applyBorder="1" applyAlignment="1">
      <alignment horizontal="center" vertical="center" wrapText="1"/>
    </xf>
    <xf numFmtId="1" fontId="19" fillId="10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1" fontId="19" fillId="11" borderId="3" xfId="0" applyNumberFormat="1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left" vertical="center" textRotation="90" wrapText="1"/>
    </xf>
    <xf numFmtId="0" fontId="8" fillId="2" borderId="11" xfId="0" applyFont="1" applyFill="1" applyBorder="1" applyAlignment="1">
      <alignment horizontal="left" vertical="center" textRotation="90"/>
    </xf>
    <xf numFmtId="3" fontId="19" fillId="5" borderId="3" xfId="0" applyNumberFormat="1" applyFont="1" applyFill="1" applyBorder="1" applyAlignment="1">
      <alignment horizontal="center" vertical="center"/>
    </xf>
    <xf numFmtId="3" fontId="19" fillId="5" borderId="11" xfId="0" applyNumberFormat="1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1" fontId="19" fillId="13" borderId="3" xfId="0" applyNumberFormat="1" applyFont="1" applyFill="1" applyBorder="1" applyAlignment="1">
      <alignment horizontal="center" vertical="center"/>
    </xf>
    <xf numFmtId="1" fontId="19" fillId="13" borderId="11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" fontId="19" fillId="11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19" fillId="9" borderId="2" xfId="0" applyNumberFormat="1" applyFont="1" applyFill="1" applyBorder="1" applyAlignment="1">
      <alignment horizontal="center" vertical="center"/>
    </xf>
    <xf numFmtId="3" fontId="19" fillId="9" borderId="10" xfId="0" applyNumberFormat="1" applyFont="1" applyFill="1" applyBorder="1" applyAlignment="1">
      <alignment horizontal="center" vertical="center"/>
    </xf>
    <xf numFmtId="3" fontId="19" fillId="9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08"/>
  <sheetViews>
    <sheetView tabSelected="1" zoomScale="30" zoomScaleNormal="30" zoomScaleSheetLayoutView="25" workbookViewId="0">
      <pane xSplit="16" ySplit="6" topLeftCell="Q44" activePane="bottomRight" state="frozenSplit"/>
      <selection pane="topRight" activeCell="X1" sqref="X1"/>
      <selection pane="bottomLeft" activeCell="A20" sqref="A20"/>
      <selection pane="bottomRight" activeCell="W27" sqref="W27"/>
    </sheetView>
  </sheetViews>
  <sheetFormatPr defaultColWidth="9.08984375" defaultRowHeight="35" x14ac:dyDescent="0.7"/>
  <cols>
    <col min="1" max="1" width="10.453125" style="2" customWidth="1"/>
    <col min="2" max="2" width="113" style="2" customWidth="1"/>
    <col min="3" max="3" width="23.54296875" style="12" customWidth="1"/>
    <col min="4" max="4" width="19.36328125" style="12" customWidth="1"/>
    <col min="5" max="5" width="15.453125" style="2" customWidth="1"/>
    <col min="6" max="7" width="16.453125" style="2" customWidth="1"/>
    <col min="8" max="8" width="17.453125" style="2" customWidth="1"/>
    <col min="9" max="10" width="13.453125" style="2" customWidth="1"/>
    <col min="11" max="11" width="16.1796875" style="22" customWidth="1"/>
    <col min="12" max="13" width="11.54296875" style="20" customWidth="1"/>
    <col min="14" max="14" width="12.54296875" style="2" customWidth="1"/>
    <col min="15" max="15" width="14.453125" style="2" customWidth="1"/>
    <col min="16" max="16" width="22" style="2" customWidth="1"/>
    <col min="17" max="47" width="11.54296875" style="18" customWidth="1"/>
    <col min="48" max="48" width="14.08984375" style="18" customWidth="1"/>
    <col min="49" max="56" width="9.54296875" style="2" customWidth="1"/>
    <col min="57" max="57" width="13" style="9" customWidth="1"/>
    <col min="58" max="58" width="11.54296875" style="9" customWidth="1"/>
    <col min="59" max="59" width="9.54296875" style="9" customWidth="1"/>
    <col min="60" max="60" width="11.453125" style="8" customWidth="1"/>
    <col min="61" max="16384" width="9.08984375" style="8"/>
  </cols>
  <sheetData>
    <row r="1" spans="1:60" s="5" customFormat="1" ht="78" customHeight="1" x14ac:dyDescent="0.25">
      <c r="A1" s="138" t="s">
        <v>194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1"/>
      <c r="AX1" s="1"/>
      <c r="AY1" s="1"/>
      <c r="AZ1" s="1"/>
      <c r="BA1" s="1"/>
      <c r="BB1" s="1"/>
      <c r="BC1" s="1"/>
      <c r="BD1" s="1"/>
      <c r="BE1" s="4"/>
      <c r="BF1" s="4"/>
      <c r="BG1" s="4"/>
    </row>
    <row r="2" spans="1:60" s="5" customFormat="1" ht="37.5" customHeight="1" x14ac:dyDescent="0.25">
      <c r="A2" s="14" t="s">
        <v>46</v>
      </c>
      <c r="B2" s="13"/>
      <c r="C2" s="13"/>
      <c r="D2" s="13"/>
      <c r="E2" s="13"/>
      <c r="G2" s="13"/>
      <c r="H2" s="13"/>
      <c r="I2" s="13"/>
      <c r="J2" s="13"/>
      <c r="K2" s="21"/>
      <c r="L2" s="19"/>
      <c r="M2" s="19"/>
      <c r="N2" s="13"/>
      <c r="O2" s="13"/>
      <c r="P2" s="13"/>
      <c r="Q2" s="13"/>
      <c r="R2" s="1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1"/>
      <c r="AV2" s="1"/>
      <c r="AW2" s="1"/>
      <c r="AX2" s="1"/>
      <c r="AY2" s="1"/>
      <c r="AZ2" s="1"/>
      <c r="BA2" s="1"/>
      <c r="BB2" s="4"/>
      <c r="BC2" s="4"/>
      <c r="BD2" s="4"/>
      <c r="BH2" s="5" t="s">
        <v>165</v>
      </c>
    </row>
    <row r="3" spans="1:60" s="6" customFormat="1" ht="53.25" customHeight="1" x14ac:dyDescent="0.25">
      <c r="A3" s="104" t="s">
        <v>11</v>
      </c>
      <c r="B3" s="104" t="s">
        <v>12</v>
      </c>
      <c r="C3" s="117" t="s">
        <v>43</v>
      </c>
      <c r="D3" s="119" t="s">
        <v>193</v>
      </c>
      <c r="E3" s="104" t="s">
        <v>48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 t="s">
        <v>49</v>
      </c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42"/>
      <c r="AP3" s="142"/>
      <c r="AQ3" s="142"/>
      <c r="AR3" s="142"/>
      <c r="AS3" s="142"/>
      <c r="AT3" s="142"/>
      <c r="AU3" s="142"/>
      <c r="AV3" s="142"/>
      <c r="AW3" s="104" t="s">
        <v>54</v>
      </c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</row>
    <row r="4" spans="1:60" s="6" customFormat="1" ht="53.25" customHeight="1" x14ac:dyDescent="0.25">
      <c r="A4" s="104"/>
      <c r="B4" s="104"/>
      <c r="C4" s="117"/>
      <c r="D4" s="120"/>
      <c r="E4" s="117" t="s">
        <v>57</v>
      </c>
      <c r="F4" s="117" t="s">
        <v>58</v>
      </c>
      <c r="G4" s="113" t="s">
        <v>52</v>
      </c>
      <c r="H4" s="117" t="s">
        <v>60</v>
      </c>
      <c r="I4" s="109" t="s">
        <v>44</v>
      </c>
      <c r="J4" s="114" t="s">
        <v>154</v>
      </c>
      <c r="K4" s="139" t="s">
        <v>153</v>
      </c>
      <c r="L4" s="139" t="s">
        <v>155</v>
      </c>
      <c r="M4" s="139" t="s">
        <v>156</v>
      </c>
      <c r="N4" s="109" t="s">
        <v>45</v>
      </c>
      <c r="O4" s="117" t="s">
        <v>61</v>
      </c>
      <c r="P4" s="117" t="s">
        <v>59</v>
      </c>
      <c r="Q4" s="104" t="s">
        <v>3</v>
      </c>
      <c r="R4" s="104"/>
      <c r="S4" s="104"/>
      <c r="T4" s="104"/>
      <c r="U4" s="104"/>
      <c r="V4" s="104"/>
      <c r="W4" s="104"/>
      <c r="X4" s="104"/>
      <c r="Y4" s="104" t="s">
        <v>47</v>
      </c>
      <c r="Z4" s="104"/>
      <c r="AA4" s="104"/>
      <c r="AB4" s="104"/>
      <c r="AC4" s="104"/>
      <c r="AD4" s="104"/>
      <c r="AE4" s="104"/>
      <c r="AF4" s="104"/>
      <c r="AG4" s="104" t="s">
        <v>4</v>
      </c>
      <c r="AH4" s="104"/>
      <c r="AI4" s="104"/>
      <c r="AJ4" s="104"/>
      <c r="AK4" s="104"/>
      <c r="AL4" s="104"/>
      <c r="AM4" s="104"/>
      <c r="AN4" s="144"/>
      <c r="AO4" s="104" t="s">
        <v>34</v>
      </c>
      <c r="AP4" s="104"/>
      <c r="AQ4" s="104"/>
      <c r="AR4" s="104"/>
      <c r="AS4" s="104"/>
      <c r="AT4" s="104"/>
      <c r="AU4" s="104"/>
      <c r="AV4" s="104"/>
      <c r="AW4" s="143" t="s">
        <v>55</v>
      </c>
      <c r="AX4" s="104"/>
      <c r="AY4" s="104"/>
      <c r="AZ4" s="104"/>
      <c r="BA4" s="104"/>
      <c r="BB4" s="142"/>
      <c r="BC4" s="104"/>
      <c r="BD4" s="104"/>
      <c r="BE4" s="104" t="s">
        <v>56</v>
      </c>
      <c r="BF4" s="104"/>
      <c r="BG4" s="104"/>
      <c r="BH4" s="104"/>
    </row>
    <row r="5" spans="1:60" s="6" customFormat="1" ht="52.5" customHeight="1" x14ac:dyDescent="0.25">
      <c r="A5" s="104"/>
      <c r="B5" s="118"/>
      <c r="C5" s="117"/>
      <c r="D5" s="120"/>
      <c r="E5" s="117"/>
      <c r="F5" s="117"/>
      <c r="G5" s="113"/>
      <c r="H5" s="117"/>
      <c r="I5" s="109"/>
      <c r="J5" s="115"/>
      <c r="K5" s="140"/>
      <c r="L5" s="140"/>
      <c r="M5" s="140"/>
      <c r="N5" s="109"/>
      <c r="O5" s="117"/>
      <c r="P5" s="117"/>
      <c r="Q5" s="104" t="s">
        <v>14</v>
      </c>
      <c r="R5" s="104"/>
      <c r="S5" s="104"/>
      <c r="T5" s="104"/>
      <c r="U5" s="104" t="s">
        <v>15</v>
      </c>
      <c r="V5" s="104"/>
      <c r="W5" s="104"/>
      <c r="X5" s="104"/>
      <c r="Y5" s="104" t="s">
        <v>16</v>
      </c>
      <c r="Z5" s="104"/>
      <c r="AA5" s="104"/>
      <c r="AB5" s="104"/>
      <c r="AC5" s="104" t="s">
        <v>17</v>
      </c>
      <c r="AD5" s="104"/>
      <c r="AE5" s="104"/>
      <c r="AF5" s="104"/>
      <c r="AG5" s="104" t="s">
        <v>32</v>
      </c>
      <c r="AH5" s="104"/>
      <c r="AI5" s="104"/>
      <c r="AJ5" s="104"/>
      <c r="AK5" s="104" t="s">
        <v>33</v>
      </c>
      <c r="AL5" s="104"/>
      <c r="AM5" s="104"/>
      <c r="AN5" s="144"/>
      <c r="AO5" s="104" t="s">
        <v>35</v>
      </c>
      <c r="AP5" s="104"/>
      <c r="AQ5" s="104"/>
      <c r="AR5" s="104"/>
      <c r="AS5" s="134" t="s">
        <v>98</v>
      </c>
      <c r="AT5" s="135"/>
      <c r="AU5" s="135"/>
      <c r="AV5" s="135"/>
      <c r="AW5" s="104" t="s">
        <v>0</v>
      </c>
      <c r="AX5" s="104" t="s">
        <v>1</v>
      </c>
      <c r="AY5" s="104" t="s">
        <v>2</v>
      </c>
      <c r="AZ5" s="104" t="s">
        <v>36</v>
      </c>
      <c r="BA5" s="144" t="s">
        <v>37</v>
      </c>
      <c r="BB5" s="142" t="s">
        <v>38</v>
      </c>
      <c r="BC5" s="143" t="s">
        <v>39</v>
      </c>
      <c r="BD5" s="104" t="s">
        <v>99</v>
      </c>
      <c r="BE5" s="119" t="s">
        <v>133</v>
      </c>
      <c r="BF5" s="125" t="s">
        <v>134</v>
      </c>
      <c r="BG5" s="119" t="s">
        <v>135</v>
      </c>
      <c r="BH5" s="123" t="s">
        <v>51</v>
      </c>
    </row>
    <row r="6" spans="1:60" s="6" customFormat="1" ht="289.5" customHeight="1" x14ac:dyDescent="0.25">
      <c r="A6" s="104"/>
      <c r="B6" s="118"/>
      <c r="C6" s="117"/>
      <c r="D6" s="121"/>
      <c r="E6" s="117"/>
      <c r="F6" s="117"/>
      <c r="G6" s="113"/>
      <c r="H6" s="117"/>
      <c r="I6" s="109"/>
      <c r="J6" s="116"/>
      <c r="K6" s="141"/>
      <c r="L6" s="141"/>
      <c r="M6" s="141"/>
      <c r="N6" s="109"/>
      <c r="O6" s="117"/>
      <c r="P6" s="117"/>
      <c r="Q6" s="10" t="s">
        <v>30</v>
      </c>
      <c r="R6" s="16" t="s">
        <v>31</v>
      </c>
      <c r="S6" s="16" t="s">
        <v>53</v>
      </c>
      <c r="T6" s="16" t="s">
        <v>50</v>
      </c>
      <c r="U6" s="10" t="s">
        <v>30</v>
      </c>
      <c r="V6" s="16" t="s">
        <v>31</v>
      </c>
      <c r="W6" s="16" t="s">
        <v>53</v>
      </c>
      <c r="X6" s="16" t="s">
        <v>50</v>
      </c>
      <c r="Y6" s="10" t="s">
        <v>30</v>
      </c>
      <c r="Z6" s="16" t="s">
        <v>31</v>
      </c>
      <c r="AA6" s="16" t="s">
        <v>53</v>
      </c>
      <c r="AB6" s="16" t="s">
        <v>50</v>
      </c>
      <c r="AC6" s="10" t="s">
        <v>30</v>
      </c>
      <c r="AD6" s="16" t="s">
        <v>31</v>
      </c>
      <c r="AE6" s="16" t="s">
        <v>53</v>
      </c>
      <c r="AF6" s="16" t="s">
        <v>50</v>
      </c>
      <c r="AG6" s="10" t="s">
        <v>30</v>
      </c>
      <c r="AH6" s="16" t="s">
        <v>31</v>
      </c>
      <c r="AI6" s="16" t="s">
        <v>53</v>
      </c>
      <c r="AJ6" s="16" t="s">
        <v>50</v>
      </c>
      <c r="AK6" s="10" t="s">
        <v>30</v>
      </c>
      <c r="AL6" s="16" t="s">
        <v>31</v>
      </c>
      <c r="AM6" s="16" t="s">
        <v>53</v>
      </c>
      <c r="AN6" s="16" t="s">
        <v>50</v>
      </c>
      <c r="AO6" s="10" t="s">
        <v>30</v>
      </c>
      <c r="AP6" s="16" t="s">
        <v>31</v>
      </c>
      <c r="AQ6" s="16" t="s">
        <v>53</v>
      </c>
      <c r="AR6" s="16" t="s">
        <v>50</v>
      </c>
      <c r="AS6" s="10" t="s">
        <v>30</v>
      </c>
      <c r="AT6" s="16" t="s">
        <v>31</v>
      </c>
      <c r="AU6" s="16" t="s">
        <v>53</v>
      </c>
      <c r="AV6" s="16" t="s">
        <v>50</v>
      </c>
      <c r="AW6" s="104"/>
      <c r="AX6" s="104"/>
      <c r="AY6" s="104"/>
      <c r="AZ6" s="104"/>
      <c r="BA6" s="144"/>
      <c r="BB6" s="135"/>
      <c r="BC6" s="143"/>
      <c r="BD6" s="104"/>
      <c r="BE6" s="121"/>
      <c r="BF6" s="126"/>
      <c r="BG6" s="122"/>
      <c r="BH6" s="124"/>
    </row>
    <row r="7" spans="1:60" s="7" customFormat="1" ht="44.5" x14ac:dyDescent="0.25">
      <c r="A7" s="10" t="s">
        <v>13</v>
      </c>
      <c r="B7" s="11" t="s">
        <v>40</v>
      </c>
      <c r="C7" s="10"/>
      <c r="D7" s="85">
        <f>SUM(D8:D15)</f>
        <v>28.2</v>
      </c>
      <c r="E7" s="15">
        <f>SUM(E8:E15)</f>
        <v>795</v>
      </c>
      <c r="F7" s="15">
        <f t="shared" ref="F7:BH7" si="0">SUM(F8:F15)</f>
        <v>246</v>
      </c>
      <c r="G7" s="15">
        <f t="shared" si="0"/>
        <v>31</v>
      </c>
      <c r="H7" s="15">
        <f t="shared" si="0"/>
        <v>215</v>
      </c>
      <c r="I7" s="15">
        <f t="shared" si="0"/>
        <v>8</v>
      </c>
      <c r="J7" s="17">
        <f t="shared" ref="J7" si="1">SUM(J8:J15)</f>
        <v>12</v>
      </c>
      <c r="K7" s="17">
        <f t="shared" si="0"/>
        <v>195</v>
      </c>
      <c r="L7" s="15">
        <f t="shared" ref="L7" si="2">SUM(L8:L15)</f>
        <v>0</v>
      </c>
      <c r="M7" s="17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549</v>
      </c>
      <c r="Q7" s="15">
        <f t="shared" si="0"/>
        <v>10</v>
      </c>
      <c r="R7" s="15">
        <f t="shared" si="0"/>
        <v>54</v>
      </c>
      <c r="S7" s="15">
        <f t="shared" si="0"/>
        <v>0</v>
      </c>
      <c r="T7" s="15">
        <f t="shared" si="0"/>
        <v>83</v>
      </c>
      <c r="U7" s="15">
        <f t="shared" si="0"/>
        <v>13</v>
      </c>
      <c r="V7" s="15">
        <f t="shared" si="0"/>
        <v>59</v>
      </c>
      <c r="W7" s="15">
        <f t="shared" si="0"/>
        <v>0</v>
      </c>
      <c r="X7" s="15">
        <f t="shared" si="0"/>
        <v>130</v>
      </c>
      <c r="Y7" s="15">
        <f t="shared" si="0"/>
        <v>0</v>
      </c>
      <c r="Z7" s="15">
        <f t="shared" si="0"/>
        <v>42</v>
      </c>
      <c r="AA7" s="15">
        <f t="shared" si="0"/>
        <v>0</v>
      </c>
      <c r="AB7" s="15">
        <f t="shared" si="0"/>
        <v>130</v>
      </c>
      <c r="AC7" s="15">
        <f t="shared" si="0"/>
        <v>0</v>
      </c>
      <c r="AD7" s="15">
        <f t="shared" si="0"/>
        <v>42</v>
      </c>
      <c r="AE7" s="15">
        <f t="shared" si="0"/>
        <v>0</v>
      </c>
      <c r="AF7" s="15">
        <f t="shared" si="0"/>
        <v>132</v>
      </c>
      <c r="AG7" s="15">
        <f t="shared" si="0"/>
        <v>8</v>
      </c>
      <c r="AH7" s="15">
        <f t="shared" si="0"/>
        <v>18</v>
      </c>
      <c r="AI7" s="15">
        <f t="shared" si="0"/>
        <v>0</v>
      </c>
      <c r="AJ7" s="15">
        <f t="shared" si="0"/>
        <v>74</v>
      </c>
      <c r="AK7" s="15">
        <f t="shared" si="0"/>
        <v>0</v>
      </c>
      <c r="AL7" s="15">
        <f t="shared" si="0"/>
        <v>0</v>
      </c>
      <c r="AM7" s="15">
        <f t="shared" si="0"/>
        <v>0</v>
      </c>
      <c r="AN7" s="15">
        <f t="shared" si="0"/>
        <v>0</v>
      </c>
      <c r="AO7" s="15">
        <f t="shared" si="0"/>
        <v>0</v>
      </c>
      <c r="AP7" s="15">
        <f t="shared" si="0"/>
        <v>0</v>
      </c>
      <c r="AQ7" s="15">
        <f t="shared" si="0"/>
        <v>0</v>
      </c>
      <c r="AR7" s="15">
        <f t="shared" si="0"/>
        <v>0</v>
      </c>
      <c r="AS7" s="15">
        <f t="shared" si="0"/>
        <v>0</v>
      </c>
      <c r="AT7" s="15">
        <f t="shared" si="0"/>
        <v>0</v>
      </c>
      <c r="AU7" s="15">
        <f t="shared" si="0"/>
        <v>0</v>
      </c>
      <c r="AV7" s="15">
        <f t="shared" si="0"/>
        <v>0</v>
      </c>
      <c r="AW7" s="15">
        <f t="shared" si="0"/>
        <v>5</v>
      </c>
      <c r="AX7" s="15">
        <f t="shared" si="0"/>
        <v>7</v>
      </c>
      <c r="AY7" s="15">
        <f t="shared" si="0"/>
        <v>6</v>
      </c>
      <c r="AZ7" s="15">
        <f t="shared" si="0"/>
        <v>6</v>
      </c>
      <c r="BA7" s="15">
        <f t="shared" si="0"/>
        <v>4</v>
      </c>
      <c r="BB7" s="15">
        <f t="shared" si="0"/>
        <v>0</v>
      </c>
      <c r="BC7" s="15">
        <f t="shared" si="0"/>
        <v>0</v>
      </c>
      <c r="BD7" s="15">
        <f t="shared" si="0"/>
        <v>0</v>
      </c>
      <c r="BE7" s="77">
        <f t="shared" si="0"/>
        <v>9.0399999999999991</v>
      </c>
      <c r="BF7" s="15">
        <f t="shared" si="0"/>
        <v>0</v>
      </c>
      <c r="BG7" s="15">
        <f t="shared" si="0"/>
        <v>5</v>
      </c>
      <c r="BH7" s="15">
        <f t="shared" si="0"/>
        <v>7</v>
      </c>
    </row>
    <row r="8" spans="1:60" s="30" customFormat="1" ht="52.5" customHeight="1" x14ac:dyDescent="0.25">
      <c r="A8" s="86" t="s">
        <v>10</v>
      </c>
      <c r="B8" s="45" t="s">
        <v>126</v>
      </c>
      <c r="C8" s="23" t="s">
        <v>161</v>
      </c>
      <c r="D8" s="23">
        <v>12</v>
      </c>
      <c r="E8" s="46">
        <f t="shared" ref="E8:E15" si="3">SUM(F8,P8)</f>
        <v>360</v>
      </c>
      <c r="F8" s="46">
        <f t="shared" ref="F8:F15" si="4">SUM(G8:H8,O8)</f>
        <v>120</v>
      </c>
      <c r="G8" s="47">
        <f>SUM(Q8,U8,Y8,AC8,AG8,AK8,AO8,AS8)</f>
        <v>0</v>
      </c>
      <c r="H8" s="47">
        <f>SUM(R8,V8,Z8,AD8,AH8,AL8,AP8,AT8)</f>
        <v>120</v>
      </c>
      <c r="I8" s="25"/>
      <c r="J8" s="27"/>
      <c r="K8" s="26">
        <v>120</v>
      </c>
      <c r="L8" s="27"/>
      <c r="M8" s="27"/>
      <c r="N8" s="27"/>
      <c r="O8" s="47">
        <f>SUM(S8,W8,AA8,AE8,AI8,AM8,AQ8,AU8)</f>
        <v>0</v>
      </c>
      <c r="P8" s="48">
        <f>SUM(T8,X8,AB8,AF8,AJ8,AN8,AR8,AV8)</f>
        <v>240</v>
      </c>
      <c r="Q8" s="28"/>
      <c r="R8" s="28">
        <v>30</v>
      </c>
      <c r="S8" s="36">
        <v>0</v>
      </c>
      <c r="T8" s="36">
        <v>30</v>
      </c>
      <c r="U8" s="28"/>
      <c r="V8" s="28">
        <v>30</v>
      </c>
      <c r="W8" s="36">
        <v>0</v>
      </c>
      <c r="X8" s="36">
        <v>30</v>
      </c>
      <c r="Y8" s="36"/>
      <c r="Z8" s="28">
        <v>30</v>
      </c>
      <c r="AA8" s="36">
        <v>0</v>
      </c>
      <c r="AB8" s="36">
        <v>90</v>
      </c>
      <c r="AC8" s="28"/>
      <c r="AD8" s="28">
        <v>30</v>
      </c>
      <c r="AE8" s="36">
        <v>0</v>
      </c>
      <c r="AF8" s="36">
        <v>90</v>
      </c>
      <c r="AG8" s="36"/>
      <c r="AH8" s="28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49"/>
      <c r="AW8" s="29">
        <v>2</v>
      </c>
      <c r="AX8" s="28">
        <v>2</v>
      </c>
      <c r="AY8" s="28">
        <v>4</v>
      </c>
      <c r="AZ8" s="28">
        <v>4</v>
      </c>
      <c r="BA8" s="28"/>
      <c r="BB8" s="28"/>
      <c r="BC8" s="36"/>
      <c r="BD8" s="42"/>
      <c r="BE8" s="78">
        <f>F8/25</f>
        <v>4.8</v>
      </c>
      <c r="BF8" s="36"/>
      <c r="BG8" s="36"/>
      <c r="BH8" s="36"/>
    </row>
    <row r="9" spans="1:60" s="30" customFormat="1" x14ac:dyDescent="0.25">
      <c r="A9" s="86" t="s">
        <v>9</v>
      </c>
      <c r="B9" s="45" t="s">
        <v>67</v>
      </c>
      <c r="C9" s="23" t="s">
        <v>168</v>
      </c>
      <c r="D9" s="23">
        <f t="shared" ref="D9:D13" si="5">E9/25</f>
        <v>1</v>
      </c>
      <c r="E9" s="46">
        <f t="shared" si="3"/>
        <v>25</v>
      </c>
      <c r="F9" s="46">
        <f t="shared" si="4"/>
        <v>12</v>
      </c>
      <c r="G9" s="47">
        <f t="shared" ref="G9:G15" si="6">SUM(Q9,U9,Y9,AC9,AG9,AK9,AO9,AS9)</f>
        <v>0</v>
      </c>
      <c r="H9" s="47">
        <f t="shared" ref="H9:H15" si="7">SUM(R9,V9,Z9,AD9,AH9,AL9,AP9,AT9)</f>
        <v>12</v>
      </c>
      <c r="I9" s="27"/>
      <c r="J9" s="27">
        <v>12</v>
      </c>
      <c r="K9" s="27"/>
      <c r="L9" s="27"/>
      <c r="M9" s="27"/>
      <c r="N9" s="27"/>
      <c r="O9" s="47">
        <f t="shared" ref="O9:O15" si="8">SUM(S9,W9,AA9,AE9,AI9,AM9,AQ9,AU9)</f>
        <v>0</v>
      </c>
      <c r="P9" s="48">
        <f t="shared" ref="P9:P15" si="9">SUM(T9,X9,AB9,AF9,AJ9,AN9,AR9,AV9)</f>
        <v>13</v>
      </c>
      <c r="Q9" s="36"/>
      <c r="R9" s="28">
        <v>12</v>
      </c>
      <c r="S9" s="36">
        <v>0</v>
      </c>
      <c r="T9" s="36">
        <v>13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49"/>
      <c r="AW9" s="29">
        <v>1</v>
      </c>
      <c r="AX9" s="36"/>
      <c r="AY9" s="36"/>
      <c r="AZ9" s="36"/>
      <c r="BA9" s="36"/>
      <c r="BB9" s="36"/>
      <c r="BC9" s="36"/>
      <c r="BD9" s="42"/>
      <c r="BE9" s="78">
        <f t="shared" ref="BE9:BE13" si="10">F9/25</f>
        <v>0.48</v>
      </c>
      <c r="BF9" s="36"/>
      <c r="BG9" s="36"/>
      <c r="BH9" s="36"/>
    </row>
    <row r="10" spans="1:60" s="30" customFormat="1" x14ac:dyDescent="0.25">
      <c r="A10" s="86" t="s">
        <v>8</v>
      </c>
      <c r="B10" s="45" t="s">
        <v>198</v>
      </c>
      <c r="C10" s="50" t="s">
        <v>169</v>
      </c>
      <c r="D10" s="23">
        <v>8</v>
      </c>
      <c r="E10" s="46">
        <f t="shared" si="3"/>
        <v>210</v>
      </c>
      <c r="F10" s="46">
        <f t="shared" si="4"/>
        <v>48</v>
      </c>
      <c r="G10" s="47">
        <f t="shared" si="6"/>
        <v>0</v>
      </c>
      <c r="H10" s="47">
        <f t="shared" si="7"/>
        <v>48</v>
      </c>
      <c r="I10" s="27"/>
      <c r="J10" s="27"/>
      <c r="K10" s="27">
        <v>48</v>
      </c>
      <c r="L10" s="27"/>
      <c r="M10" s="27"/>
      <c r="N10" s="27"/>
      <c r="O10" s="47">
        <f t="shared" si="8"/>
        <v>0</v>
      </c>
      <c r="P10" s="48">
        <f t="shared" si="9"/>
        <v>162</v>
      </c>
      <c r="Q10" s="36"/>
      <c r="R10" s="28">
        <v>12</v>
      </c>
      <c r="S10" s="36">
        <v>0</v>
      </c>
      <c r="T10" s="36">
        <v>40</v>
      </c>
      <c r="U10" s="36"/>
      <c r="V10" s="28">
        <v>12</v>
      </c>
      <c r="W10" s="36">
        <v>0</v>
      </c>
      <c r="X10" s="36">
        <v>40</v>
      </c>
      <c r="Y10" s="28"/>
      <c r="Z10" s="28">
        <v>12</v>
      </c>
      <c r="AA10" s="36">
        <v>0</v>
      </c>
      <c r="AB10" s="49">
        <v>40</v>
      </c>
      <c r="AC10" s="36"/>
      <c r="AD10" s="28">
        <v>12</v>
      </c>
      <c r="AE10" s="36">
        <v>0</v>
      </c>
      <c r="AF10" s="36">
        <v>42</v>
      </c>
      <c r="AG10" s="36"/>
      <c r="AH10" s="36"/>
      <c r="AI10" s="36"/>
      <c r="AJ10" s="36"/>
      <c r="AK10" s="36"/>
      <c r="AL10" s="36"/>
      <c r="AM10" s="36"/>
      <c r="AN10" s="36"/>
      <c r="AO10" s="28"/>
      <c r="AP10" s="36"/>
      <c r="AQ10" s="36"/>
      <c r="AR10" s="36"/>
      <c r="AS10" s="28"/>
      <c r="AT10" s="28"/>
      <c r="AU10" s="28"/>
      <c r="AV10" s="32"/>
      <c r="AW10" s="29">
        <v>2</v>
      </c>
      <c r="AX10" s="28">
        <v>2</v>
      </c>
      <c r="AY10" s="28">
        <v>2</v>
      </c>
      <c r="AZ10" s="28">
        <v>2</v>
      </c>
      <c r="BA10" s="36"/>
      <c r="BB10" s="36"/>
      <c r="BC10" s="36"/>
      <c r="BD10" s="33"/>
      <c r="BE10" s="78">
        <f t="shared" si="10"/>
        <v>1.92</v>
      </c>
      <c r="BF10" s="36"/>
      <c r="BG10" s="36"/>
      <c r="BH10" s="36"/>
    </row>
    <row r="11" spans="1:60" s="30" customFormat="1" x14ac:dyDescent="0.25">
      <c r="A11" s="86" t="s">
        <v>7</v>
      </c>
      <c r="B11" s="45" t="s">
        <v>139</v>
      </c>
      <c r="C11" s="23" t="s">
        <v>174</v>
      </c>
      <c r="D11" s="23">
        <f t="shared" si="5"/>
        <v>2</v>
      </c>
      <c r="E11" s="46">
        <f t="shared" si="3"/>
        <v>50</v>
      </c>
      <c r="F11" s="46">
        <f t="shared" si="4"/>
        <v>16</v>
      </c>
      <c r="G11" s="47">
        <f t="shared" si="6"/>
        <v>8</v>
      </c>
      <c r="H11" s="47">
        <f t="shared" si="7"/>
        <v>8</v>
      </c>
      <c r="I11" s="27">
        <v>8</v>
      </c>
      <c r="J11" s="27"/>
      <c r="K11" s="27"/>
      <c r="L11" s="27"/>
      <c r="M11" s="27"/>
      <c r="N11" s="27"/>
      <c r="O11" s="47">
        <f t="shared" si="8"/>
        <v>0</v>
      </c>
      <c r="P11" s="48">
        <f t="shared" si="9"/>
        <v>34</v>
      </c>
      <c r="Q11" s="28"/>
      <c r="R11" s="2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8">
        <v>8</v>
      </c>
      <c r="AH11" s="28">
        <v>8</v>
      </c>
      <c r="AI11" s="36">
        <v>0</v>
      </c>
      <c r="AJ11" s="36">
        <v>34</v>
      </c>
      <c r="AK11" s="36"/>
      <c r="AL11" s="36"/>
      <c r="AM11" s="36"/>
      <c r="AN11" s="36"/>
      <c r="AO11" s="28"/>
      <c r="AP11" s="28"/>
      <c r="AQ11" s="36"/>
      <c r="AR11" s="36"/>
      <c r="AS11" s="28"/>
      <c r="AT11" s="28"/>
      <c r="AU11" s="28"/>
      <c r="AV11" s="32"/>
      <c r="AW11" s="29"/>
      <c r="AX11" s="36"/>
      <c r="AY11" s="36"/>
      <c r="AZ11" s="36"/>
      <c r="BA11" s="28">
        <v>2</v>
      </c>
      <c r="BB11" s="36"/>
      <c r="BC11" s="28"/>
      <c r="BD11" s="33"/>
      <c r="BE11" s="78">
        <f t="shared" si="10"/>
        <v>0.64</v>
      </c>
      <c r="BF11" s="36"/>
      <c r="BG11" s="36"/>
      <c r="BH11" s="36">
        <v>2</v>
      </c>
    </row>
    <row r="12" spans="1:60" s="30" customFormat="1" x14ac:dyDescent="0.25">
      <c r="A12" s="86" t="s">
        <v>6</v>
      </c>
      <c r="B12" s="51" t="s">
        <v>116</v>
      </c>
      <c r="C12" s="23" t="s">
        <v>174</v>
      </c>
      <c r="D12" s="23">
        <f t="shared" si="5"/>
        <v>2</v>
      </c>
      <c r="E12" s="46">
        <f t="shared" si="3"/>
        <v>50</v>
      </c>
      <c r="F12" s="46">
        <f t="shared" si="4"/>
        <v>10</v>
      </c>
      <c r="G12" s="47">
        <f t="shared" si="6"/>
        <v>0</v>
      </c>
      <c r="H12" s="47">
        <f t="shared" si="7"/>
        <v>10</v>
      </c>
      <c r="I12" s="27"/>
      <c r="J12" s="44"/>
      <c r="K12" s="27">
        <v>10</v>
      </c>
      <c r="L12" s="27"/>
      <c r="M12" s="27"/>
      <c r="N12" s="27"/>
      <c r="O12" s="47">
        <f t="shared" si="8"/>
        <v>0</v>
      </c>
      <c r="P12" s="48">
        <f t="shared" si="9"/>
        <v>40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28">
        <v>10</v>
      </c>
      <c r="AI12" s="36">
        <v>0</v>
      </c>
      <c r="AJ12" s="49">
        <v>40</v>
      </c>
      <c r="AK12" s="36"/>
      <c r="AL12" s="36"/>
      <c r="AM12" s="36"/>
      <c r="AN12" s="36"/>
      <c r="AO12" s="28"/>
      <c r="AP12" s="28"/>
      <c r="AQ12" s="36"/>
      <c r="AR12" s="36"/>
      <c r="AS12" s="28"/>
      <c r="AT12" s="28"/>
      <c r="AU12" s="28"/>
      <c r="AV12" s="32"/>
      <c r="AW12" s="29"/>
      <c r="AX12" s="36"/>
      <c r="AY12" s="36"/>
      <c r="AZ12" s="36"/>
      <c r="BA12" s="28">
        <v>2</v>
      </c>
      <c r="BB12" s="36"/>
      <c r="BC12" s="36"/>
      <c r="BD12" s="33"/>
      <c r="BE12" s="78">
        <f t="shared" si="10"/>
        <v>0.4</v>
      </c>
      <c r="BF12" s="36"/>
      <c r="BG12" s="36">
        <v>2</v>
      </c>
      <c r="BH12" s="36">
        <v>2</v>
      </c>
    </row>
    <row r="13" spans="1:60" s="30" customFormat="1" x14ac:dyDescent="0.25">
      <c r="A13" s="87" t="s">
        <v>5</v>
      </c>
      <c r="B13" s="51" t="s">
        <v>140</v>
      </c>
      <c r="C13" s="23" t="s">
        <v>173</v>
      </c>
      <c r="D13" s="75">
        <f t="shared" si="5"/>
        <v>3.2</v>
      </c>
      <c r="E13" s="46">
        <f t="shared" si="3"/>
        <v>80</v>
      </c>
      <c r="F13" s="46">
        <f t="shared" si="4"/>
        <v>20</v>
      </c>
      <c r="G13" s="47">
        <f t="shared" si="6"/>
        <v>10</v>
      </c>
      <c r="H13" s="47">
        <f t="shared" si="7"/>
        <v>10</v>
      </c>
      <c r="I13" s="27"/>
      <c r="J13" s="27"/>
      <c r="K13" s="27">
        <v>10</v>
      </c>
      <c r="L13" s="27"/>
      <c r="M13" s="27"/>
      <c r="N13" s="27"/>
      <c r="O13" s="47">
        <f t="shared" si="8"/>
        <v>0</v>
      </c>
      <c r="P13" s="48">
        <f t="shared" si="9"/>
        <v>60</v>
      </c>
      <c r="Q13" s="36"/>
      <c r="R13" s="36"/>
      <c r="S13" s="36"/>
      <c r="T13" s="36"/>
      <c r="U13" s="28">
        <v>10</v>
      </c>
      <c r="V13" s="28">
        <v>10</v>
      </c>
      <c r="W13" s="36">
        <v>0</v>
      </c>
      <c r="X13" s="36">
        <v>60</v>
      </c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28"/>
      <c r="AP13" s="28"/>
      <c r="AQ13" s="36"/>
      <c r="AR13" s="36"/>
      <c r="AS13" s="28"/>
      <c r="AT13" s="28"/>
      <c r="AU13" s="28"/>
      <c r="AV13" s="32"/>
      <c r="AW13" s="29"/>
      <c r="AX13" s="28">
        <v>3</v>
      </c>
      <c r="AY13" s="36"/>
      <c r="AZ13" s="36"/>
      <c r="BA13" s="36"/>
      <c r="BB13" s="36"/>
      <c r="BC13" s="28"/>
      <c r="BD13" s="33"/>
      <c r="BE13" s="78">
        <f t="shared" si="10"/>
        <v>0.8</v>
      </c>
      <c r="BF13" s="36"/>
      <c r="BG13" s="36">
        <v>3</v>
      </c>
      <c r="BH13" s="36">
        <v>3</v>
      </c>
    </row>
    <row r="14" spans="1:60" s="30" customFormat="1" x14ac:dyDescent="0.25">
      <c r="A14" s="86" t="s">
        <v>20</v>
      </c>
      <c r="B14" s="45" t="s">
        <v>132</v>
      </c>
      <c r="C14" s="23" t="s">
        <v>166</v>
      </c>
      <c r="D14" s="23"/>
      <c r="E14" s="46">
        <f t="shared" si="3"/>
        <v>10</v>
      </c>
      <c r="F14" s="46">
        <f t="shared" si="4"/>
        <v>10</v>
      </c>
      <c r="G14" s="47">
        <f t="shared" si="6"/>
        <v>3</v>
      </c>
      <c r="H14" s="47">
        <f t="shared" si="7"/>
        <v>7</v>
      </c>
      <c r="I14" s="27"/>
      <c r="J14" s="27"/>
      <c r="K14" s="27">
        <v>7</v>
      </c>
      <c r="L14" s="27"/>
      <c r="M14" s="27"/>
      <c r="N14" s="27"/>
      <c r="O14" s="47">
        <f t="shared" si="8"/>
        <v>0</v>
      </c>
      <c r="P14" s="48">
        <f t="shared" si="9"/>
        <v>0</v>
      </c>
      <c r="Q14" s="36"/>
      <c r="R14" s="36"/>
      <c r="S14" s="36"/>
      <c r="T14" s="36"/>
      <c r="U14" s="28">
        <v>3</v>
      </c>
      <c r="V14" s="28">
        <v>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28"/>
      <c r="AP14" s="28"/>
      <c r="AQ14" s="36"/>
      <c r="AR14" s="36"/>
      <c r="AS14" s="28"/>
      <c r="AT14" s="28"/>
      <c r="AU14" s="28"/>
      <c r="AV14" s="32"/>
      <c r="AW14" s="29"/>
      <c r="AX14" s="28"/>
      <c r="AY14" s="36"/>
      <c r="AZ14" s="36"/>
      <c r="BA14" s="36"/>
      <c r="BB14" s="36"/>
      <c r="BC14" s="28"/>
      <c r="BD14" s="33"/>
      <c r="BE14" s="78"/>
      <c r="BF14" s="36"/>
      <c r="BG14" s="36"/>
      <c r="BH14" s="36"/>
    </row>
    <row r="15" spans="1:60" s="30" customFormat="1" x14ac:dyDescent="0.25">
      <c r="A15" s="86" t="s">
        <v>21</v>
      </c>
      <c r="B15" s="52" t="s">
        <v>104</v>
      </c>
      <c r="C15" s="23" t="s">
        <v>167</v>
      </c>
      <c r="D15" s="23"/>
      <c r="E15" s="46">
        <f t="shared" si="3"/>
        <v>10</v>
      </c>
      <c r="F15" s="46">
        <f t="shared" si="4"/>
        <v>10</v>
      </c>
      <c r="G15" s="47">
        <f t="shared" si="6"/>
        <v>10</v>
      </c>
      <c r="H15" s="47">
        <f t="shared" si="7"/>
        <v>0</v>
      </c>
      <c r="I15" s="27"/>
      <c r="J15" s="27"/>
      <c r="K15" s="27"/>
      <c r="L15" s="27"/>
      <c r="M15" s="27"/>
      <c r="N15" s="53"/>
      <c r="O15" s="47">
        <f t="shared" si="8"/>
        <v>0</v>
      </c>
      <c r="P15" s="48">
        <f t="shared" si="9"/>
        <v>0</v>
      </c>
      <c r="Q15" s="28">
        <v>10</v>
      </c>
      <c r="R15" s="36"/>
      <c r="S15" s="36"/>
      <c r="T15" s="36"/>
      <c r="U15" s="28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49"/>
      <c r="AW15" s="29"/>
      <c r="AX15" s="28"/>
      <c r="AY15" s="36"/>
      <c r="AZ15" s="36"/>
      <c r="BA15" s="36"/>
      <c r="BB15" s="36"/>
      <c r="BC15" s="36"/>
      <c r="BD15" s="42"/>
      <c r="BE15" s="78"/>
      <c r="BF15" s="36"/>
      <c r="BG15" s="36"/>
      <c r="BH15" s="36"/>
    </row>
    <row r="16" spans="1:60" s="35" customFormat="1" ht="44.5" x14ac:dyDescent="0.25">
      <c r="A16" s="57" t="s">
        <v>18</v>
      </c>
      <c r="B16" s="54" t="s">
        <v>41</v>
      </c>
      <c r="C16" s="55"/>
      <c r="D16" s="55">
        <f>SUM(D17:D22)</f>
        <v>28</v>
      </c>
      <c r="E16" s="34">
        <f>SUM(E17:E22)</f>
        <v>700</v>
      </c>
      <c r="F16" s="34">
        <f t="shared" ref="F16:BH16" si="11">SUM(F17:F22)</f>
        <v>188</v>
      </c>
      <c r="G16" s="34">
        <f t="shared" si="11"/>
        <v>88</v>
      </c>
      <c r="H16" s="34">
        <f t="shared" si="11"/>
        <v>100</v>
      </c>
      <c r="I16" s="34">
        <f t="shared" si="11"/>
        <v>76</v>
      </c>
      <c r="J16" s="34">
        <f t="shared" ref="J16" si="12">SUM(J17:J22)</f>
        <v>24</v>
      </c>
      <c r="K16" s="34">
        <f t="shared" si="11"/>
        <v>0</v>
      </c>
      <c r="L16" s="34">
        <f t="shared" ref="L16" si="13">SUM(L17:L22)</f>
        <v>0</v>
      </c>
      <c r="M16" s="34">
        <f t="shared" si="11"/>
        <v>0</v>
      </c>
      <c r="N16" s="34">
        <f t="shared" si="11"/>
        <v>0</v>
      </c>
      <c r="O16" s="34">
        <f t="shared" si="11"/>
        <v>0</v>
      </c>
      <c r="P16" s="34">
        <f t="shared" si="11"/>
        <v>512</v>
      </c>
      <c r="Q16" s="34">
        <f t="shared" si="11"/>
        <v>40</v>
      </c>
      <c r="R16" s="34">
        <f t="shared" si="11"/>
        <v>40</v>
      </c>
      <c r="S16" s="34">
        <f t="shared" si="11"/>
        <v>0</v>
      </c>
      <c r="T16" s="34">
        <f t="shared" si="11"/>
        <v>295</v>
      </c>
      <c r="U16" s="34">
        <f t="shared" si="11"/>
        <v>24</v>
      </c>
      <c r="V16" s="34">
        <f t="shared" si="11"/>
        <v>28</v>
      </c>
      <c r="W16" s="34">
        <f t="shared" si="11"/>
        <v>0</v>
      </c>
      <c r="X16" s="34">
        <f t="shared" si="11"/>
        <v>98</v>
      </c>
      <c r="Y16" s="34">
        <f t="shared" si="11"/>
        <v>16</v>
      </c>
      <c r="Z16" s="34">
        <f t="shared" si="11"/>
        <v>16</v>
      </c>
      <c r="AA16" s="34">
        <f t="shared" si="11"/>
        <v>0</v>
      </c>
      <c r="AB16" s="34">
        <f t="shared" si="11"/>
        <v>93</v>
      </c>
      <c r="AC16" s="34">
        <f t="shared" si="11"/>
        <v>0</v>
      </c>
      <c r="AD16" s="34">
        <f t="shared" si="11"/>
        <v>0</v>
      </c>
      <c r="AE16" s="34">
        <f t="shared" si="11"/>
        <v>0</v>
      </c>
      <c r="AF16" s="34">
        <f t="shared" si="11"/>
        <v>0</v>
      </c>
      <c r="AG16" s="34">
        <f t="shared" si="11"/>
        <v>0</v>
      </c>
      <c r="AH16" s="34">
        <f t="shared" si="11"/>
        <v>0</v>
      </c>
      <c r="AI16" s="34">
        <f t="shared" si="11"/>
        <v>0</v>
      </c>
      <c r="AJ16" s="34">
        <f t="shared" si="11"/>
        <v>0</v>
      </c>
      <c r="AK16" s="34">
        <f t="shared" si="11"/>
        <v>8</v>
      </c>
      <c r="AL16" s="34">
        <f t="shared" si="11"/>
        <v>16</v>
      </c>
      <c r="AM16" s="34">
        <f t="shared" si="11"/>
        <v>0</v>
      </c>
      <c r="AN16" s="34">
        <f t="shared" si="11"/>
        <v>26</v>
      </c>
      <c r="AO16" s="34">
        <f t="shared" si="11"/>
        <v>0</v>
      </c>
      <c r="AP16" s="34">
        <f t="shared" si="11"/>
        <v>0</v>
      </c>
      <c r="AQ16" s="34">
        <f t="shared" si="11"/>
        <v>0</v>
      </c>
      <c r="AR16" s="34">
        <f t="shared" si="11"/>
        <v>0</v>
      </c>
      <c r="AS16" s="34">
        <f t="shared" si="11"/>
        <v>0</v>
      </c>
      <c r="AT16" s="34">
        <f t="shared" si="11"/>
        <v>0</v>
      </c>
      <c r="AU16" s="34">
        <f t="shared" si="11"/>
        <v>0</v>
      </c>
      <c r="AV16" s="34">
        <f t="shared" si="11"/>
        <v>0</v>
      </c>
      <c r="AW16" s="34">
        <f t="shared" si="11"/>
        <v>15</v>
      </c>
      <c r="AX16" s="34">
        <f t="shared" si="11"/>
        <v>6</v>
      </c>
      <c r="AY16" s="34">
        <f t="shared" si="11"/>
        <v>5</v>
      </c>
      <c r="AZ16" s="34">
        <f t="shared" si="11"/>
        <v>0</v>
      </c>
      <c r="BA16" s="34">
        <f t="shared" si="11"/>
        <v>0</v>
      </c>
      <c r="BB16" s="34">
        <f t="shared" si="11"/>
        <v>2</v>
      </c>
      <c r="BC16" s="34">
        <f t="shared" si="11"/>
        <v>0</v>
      </c>
      <c r="BD16" s="34">
        <f t="shared" si="11"/>
        <v>0</v>
      </c>
      <c r="BE16" s="79">
        <f t="shared" si="11"/>
        <v>7.5200000000000005</v>
      </c>
      <c r="BF16" s="34">
        <f t="shared" si="11"/>
        <v>0</v>
      </c>
      <c r="BG16" s="34">
        <f t="shared" si="11"/>
        <v>0</v>
      </c>
      <c r="BH16" s="34">
        <f t="shared" si="11"/>
        <v>0</v>
      </c>
    </row>
    <row r="17" spans="1:60" s="30" customFormat="1" ht="35.25" customHeight="1" x14ac:dyDescent="0.25">
      <c r="A17" s="86" t="s">
        <v>10</v>
      </c>
      <c r="B17" s="52" t="s">
        <v>108</v>
      </c>
      <c r="C17" s="23" t="s">
        <v>131</v>
      </c>
      <c r="D17" s="23">
        <f>E17/25</f>
        <v>7</v>
      </c>
      <c r="E17" s="46">
        <f t="shared" ref="E17:E22" si="14">SUM(F17,P17)</f>
        <v>175</v>
      </c>
      <c r="F17" s="46">
        <f t="shared" ref="F17:F22" si="15">SUM(G17:H17,O17)</f>
        <v>52</v>
      </c>
      <c r="G17" s="47">
        <f t="shared" ref="G17:H22" si="16">SUM(Q17,U17,Y17,AC17,AG17,AK17,AO17,AS17)</f>
        <v>24</v>
      </c>
      <c r="H17" s="47">
        <f t="shared" si="16"/>
        <v>28</v>
      </c>
      <c r="I17" s="27">
        <v>28</v>
      </c>
      <c r="J17" s="27"/>
      <c r="K17" s="27"/>
      <c r="L17" s="27"/>
      <c r="M17" s="27"/>
      <c r="N17" s="27"/>
      <c r="O17" s="47">
        <f>SUM(S17,W17,AA17,AE17,AI17,AM17,AQ17,AU17)</f>
        <v>0</v>
      </c>
      <c r="P17" s="46">
        <f>SUM(T17,X17,AB17,AF17,AJ17,AN17,AR17,AV17)</f>
        <v>123</v>
      </c>
      <c r="Q17" s="28">
        <v>16</v>
      </c>
      <c r="R17" s="28">
        <v>16</v>
      </c>
      <c r="S17" s="36">
        <v>0</v>
      </c>
      <c r="T17" s="36">
        <v>93</v>
      </c>
      <c r="U17" s="28">
        <v>8</v>
      </c>
      <c r="V17" s="28">
        <v>12</v>
      </c>
      <c r="W17" s="36"/>
      <c r="X17" s="36">
        <v>30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49"/>
      <c r="AW17" s="29">
        <v>5</v>
      </c>
      <c r="AX17" s="28">
        <v>2</v>
      </c>
      <c r="AY17" s="36"/>
      <c r="AZ17" s="36"/>
      <c r="BA17" s="36"/>
      <c r="BB17" s="36"/>
      <c r="BC17" s="36"/>
      <c r="BD17" s="42"/>
      <c r="BE17" s="78">
        <f t="shared" ref="BE17:BE22" si="17">SUM(F17)/25</f>
        <v>2.08</v>
      </c>
      <c r="BF17" s="36"/>
      <c r="BG17" s="36"/>
      <c r="BH17" s="36"/>
    </row>
    <row r="18" spans="1:60" s="30" customFormat="1" x14ac:dyDescent="0.25">
      <c r="A18" s="86" t="s">
        <v>9</v>
      </c>
      <c r="B18" s="52" t="s">
        <v>68</v>
      </c>
      <c r="C18" s="23" t="s">
        <v>172</v>
      </c>
      <c r="D18" s="23">
        <f t="shared" ref="D18:D22" si="18">E18/25</f>
        <v>2</v>
      </c>
      <c r="E18" s="46">
        <f t="shared" si="14"/>
        <v>50</v>
      </c>
      <c r="F18" s="46">
        <f t="shared" si="15"/>
        <v>16</v>
      </c>
      <c r="G18" s="47">
        <f t="shared" si="16"/>
        <v>8</v>
      </c>
      <c r="H18" s="47">
        <f t="shared" si="16"/>
        <v>8</v>
      </c>
      <c r="I18" s="27">
        <v>8</v>
      </c>
      <c r="J18" s="27"/>
      <c r="K18" s="27"/>
      <c r="L18" s="27"/>
      <c r="M18" s="27"/>
      <c r="N18" s="27"/>
      <c r="O18" s="47">
        <f t="shared" ref="O18:P22" si="19">SUM(S18,W18,AA18,AE18,AI18,AM18,AQ18,AU18)</f>
        <v>0</v>
      </c>
      <c r="P18" s="46">
        <f t="shared" si="19"/>
        <v>34</v>
      </c>
      <c r="Q18" s="28"/>
      <c r="R18" s="28"/>
      <c r="S18" s="36"/>
      <c r="T18" s="36"/>
      <c r="U18" s="36"/>
      <c r="V18" s="36"/>
      <c r="W18" s="36"/>
      <c r="X18" s="36"/>
      <c r="Y18" s="28">
        <v>8</v>
      </c>
      <c r="Z18" s="28">
        <v>8</v>
      </c>
      <c r="AA18" s="36">
        <v>0</v>
      </c>
      <c r="AB18" s="36">
        <v>34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49"/>
      <c r="AW18" s="29"/>
      <c r="AX18" s="28"/>
      <c r="AY18" s="28">
        <v>2</v>
      </c>
      <c r="AZ18" s="36"/>
      <c r="BA18" s="36"/>
      <c r="BB18" s="36"/>
      <c r="BC18" s="36"/>
      <c r="BD18" s="42"/>
      <c r="BE18" s="78">
        <f t="shared" si="17"/>
        <v>0.64</v>
      </c>
      <c r="BF18" s="36"/>
      <c r="BG18" s="36"/>
      <c r="BH18" s="36"/>
    </row>
    <row r="19" spans="1:60" s="30" customFormat="1" ht="35.25" customHeight="1" x14ac:dyDescent="0.25">
      <c r="A19" s="86" t="s">
        <v>8</v>
      </c>
      <c r="B19" s="52" t="s">
        <v>109</v>
      </c>
      <c r="C19" s="23" t="s">
        <v>131</v>
      </c>
      <c r="D19" s="23">
        <f t="shared" si="18"/>
        <v>7</v>
      </c>
      <c r="E19" s="46">
        <f t="shared" si="14"/>
        <v>175</v>
      </c>
      <c r="F19" s="46">
        <f t="shared" si="15"/>
        <v>48</v>
      </c>
      <c r="G19" s="47">
        <f t="shared" si="16"/>
        <v>24</v>
      </c>
      <c r="H19" s="47">
        <f t="shared" si="16"/>
        <v>24</v>
      </c>
      <c r="I19" s="27">
        <v>16</v>
      </c>
      <c r="J19" s="27">
        <v>8</v>
      </c>
      <c r="K19" s="27"/>
      <c r="L19" s="27"/>
      <c r="M19" s="27"/>
      <c r="N19" s="27"/>
      <c r="O19" s="47">
        <f t="shared" si="19"/>
        <v>0</v>
      </c>
      <c r="P19" s="46">
        <f t="shared" si="19"/>
        <v>127</v>
      </c>
      <c r="Q19" s="28">
        <v>16</v>
      </c>
      <c r="R19" s="28">
        <v>16</v>
      </c>
      <c r="S19" s="36">
        <v>0</v>
      </c>
      <c r="T19" s="36">
        <v>93</v>
      </c>
      <c r="U19" s="28">
        <v>8</v>
      </c>
      <c r="V19" s="28">
        <v>8</v>
      </c>
      <c r="W19" s="36">
        <v>0</v>
      </c>
      <c r="X19" s="36">
        <v>34</v>
      </c>
      <c r="Y19" s="28"/>
      <c r="Z19" s="28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49"/>
      <c r="AW19" s="29">
        <v>5</v>
      </c>
      <c r="AX19" s="28">
        <v>2</v>
      </c>
      <c r="AY19" s="36"/>
      <c r="AZ19" s="36"/>
      <c r="BA19" s="36"/>
      <c r="BB19" s="36"/>
      <c r="BC19" s="36"/>
      <c r="BD19" s="42"/>
      <c r="BE19" s="78">
        <f t="shared" si="17"/>
        <v>1.92</v>
      </c>
      <c r="BF19" s="36"/>
      <c r="BG19" s="36"/>
      <c r="BH19" s="36"/>
    </row>
    <row r="20" spans="1:60" s="30" customFormat="1" ht="35.25" customHeight="1" x14ac:dyDescent="0.25">
      <c r="A20" s="86" t="s">
        <v>7</v>
      </c>
      <c r="B20" s="52" t="s">
        <v>69</v>
      </c>
      <c r="C20" s="23" t="s">
        <v>157</v>
      </c>
      <c r="D20" s="23">
        <f t="shared" si="18"/>
        <v>5</v>
      </c>
      <c r="E20" s="46">
        <f t="shared" si="14"/>
        <v>125</v>
      </c>
      <c r="F20" s="46">
        <f t="shared" si="15"/>
        <v>16</v>
      </c>
      <c r="G20" s="47">
        <f t="shared" si="16"/>
        <v>8</v>
      </c>
      <c r="H20" s="47">
        <f t="shared" si="16"/>
        <v>8</v>
      </c>
      <c r="I20" s="27">
        <v>8</v>
      </c>
      <c r="J20" s="27"/>
      <c r="K20" s="27"/>
      <c r="L20" s="27"/>
      <c r="M20" s="27"/>
      <c r="N20" s="27"/>
      <c r="O20" s="47">
        <f t="shared" si="19"/>
        <v>0</v>
      </c>
      <c r="P20" s="46">
        <f t="shared" si="19"/>
        <v>109</v>
      </c>
      <c r="Q20" s="28">
        <v>8</v>
      </c>
      <c r="R20" s="28">
        <v>8</v>
      </c>
      <c r="S20" s="36">
        <v>0</v>
      </c>
      <c r="T20" s="36">
        <v>109</v>
      </c>
      <c r="U20" s="36"/>
      <c r="V20" s="36"/>
      <c r="W20" s="36"/>
      <c r="X20" s="36"/>
      <c r="Y20" s="28"/>
      <c r="Z20" s="28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49"/>
      <c r="AW20" s="29">
        <v>5</v>
      </c>
      <c r="AX20" s="28"/>
      <c r="AY20" s="36"/>
      <c r="AZ20" s="36"/>
      <c r="BA20" s="36"/>
      <c r="BB20" s="36"/>
      <c r="BC20" s="36"/>
      <c r="BD20" s="42"/>
      <c r="BE20" s="78">
        <f t="shared" si="17"/>
        <v>0.64</v>
      </c>
      <c r="BF20" s="36"/>
      <c r="BG20" s="36"/>
      <c r="BH20" s="36"/>
    </row>
    <row r="21" spans="1:60" s="30" customFormat="1" ht="38.75" customHeight="1" x14ac:dyDescent="0.25">
      <c r="A21" s="86" t="s">
        <v>6</v>
      </c>
      <c r="B21" s="51" t="s">
        <v>70</v>
      </c>
      <c r="C21" s="23" t="s">
        <v>158</v>
      </c>
      <c r="D21" s="23">
        <f t="shared" si="18"/>
        <v>5</v>
      </c>
      <c r="E21" s="46">
        <f t="shared" si="14"/>
        <v>125</v>
      </c>
      <c r="F21" s="46">
        <f t="shared" si="15"/>
        <v>32</v>
      </c>
      <c r="G21" s="47">
        <f t="shared" si="16"/>
        <v>16</v>
      </c>
      <c r="H21" s="47">
        <f t="shared" si="16"/>
        <v>16</v>
      </c>
      <c r="I21" s="27">
        <v>8</v>
      </c>
      <c r="J21" s="27">
        <v>8</v>
      </c>
      <c r="K21" s="27"/>
      <c r="L21" s="27"/>
      <c r="M21" s="27"/>
      <c r="N21" s="27"/>
      <c r="O21" s="47">
        <f t="shared" si="19"/>
        <v>0</v>
      </c>
      <c r="P21" s="46">
        <f t="shared" si="19"/>
        <v>93</v>
      </c>
      <c r="Q21" s="36"/>
      <c r="R21" s="36"/>
      <c r="S21" s="36"/>
      <c r="T21" s="36"/>
      <c r="U21" s="28">
        <v>8</v>
      </c>
      <c r="V21" s="28">
        <v>8</v>
      </c>
      <c r="W21" s="36">
        <v>0</v>
      </c>
      <c r="X21" s="36">
        <v>34</v>
      </c>
      <c r="Y21" s="28">
        <v>8</v>
      </c>
      <c r="Z21" s="28">
        <v>8</v>
      </c>
      <c r="AA21" s="36">
        <v>0</v>
      </c>
      <c r="AB21" s="36">
        <v>59</v>
      </c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49"/>
      <c r="AW21" s="56"/>
      <c r="AX21" s="28">
        <v>2</v>
      </c>
      <c r="AY21" s="28">
        <v>3</v>
      </c>
      <c r="AZ21" s="36"/>
      <c r="BA21" s="36"/>
      <c r="BB21" s="36"/>
      <c r="BC21" s="36"/>
      <c r="BD21" s="42"/>
      <c r="BE21" s="78">
        <f t="shared" si="17"/>
        <v>1.28</v>
      </c>
      <c r="BF21" s="36"/>
      <c r="BG21" s="36"/>
      <c r="BH21" s="36"/>
    </row>
    <row r="22" spans="1:60" s="30" customFormat="1" ht="35.25" customHeight="1" x14ac:dyDescent="0.25">
      <c r="A22" s="86" t="s">
        <v>5</v>
      </c>
      <c r="B22" s="52" t="s">
        <v>71</v>
      </c>
      <c r="C22" s="23" t="s">
        <v>119</v>
      </c>
      <c r="D22" s="23">
        <f t="shared" si="18"/>
        <v>2</v>
      </c>
      <c r="E22" s="46">
        <f t="shared" si="14"/>
        <v>50</v>
      </c>
      <c r="F22" s="46">
        <f t="shared" si="15"/>
        <v>24</v>
      </c>
      <c r="G22" s="47">
        <f t="shared" si="16"/>
        <v>8</v>
      </c>
      <c r="H22" s="47">
        <f t="shared" si="16"/>
        <v>16</v>
      </c>
      <c r="I22" s="27">
        <v>8</v>
      </c>
      <c r="J22" s="27">
        <v>8</v>
      </c>
      <c r="K22" s="27"/>
      <c r="L22" s="27"/>
      <c r="M22" s="27"/>
      <c r="N22" s="27"/>
      <c r="O22" s="47">
        <f t="shared" si="19"/>
        <v>0</v>
      </c>
      <c r="P22" s="46">
        <f t="shared" si="19"/>
        <v>26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28"/>
      <c r="AD22" s="28"/>
      <c r="AE22" s="36"/>
      <c r="AF22" s="36"/>
      <c r="AG22" s="28"/>
      <c r="AH22" s="28"/>
      <c r="AI22" s="36"/>
      <c r="AJ22" s="36"/>
      <c r="AK22" s="28">
        <v>8</v>
      </c>
      <c r="AL22" s="28">
        <v>16</v>
      </c>
      <c r="AM22" s="36"/>
      <c r="AN22" s="36">
        <v>26</v>
      </c>
      <c r="AO22" s="36"/>
      <c r="AP22" s="36"/>
      <c r="AQ22" s="36"/>
      <c r="AR22" s="36"/>
      <c r="AS22" s="36"/>
      <c r="AT22" s="36"/>
      <c r="AU22" s="36"/>
      <c r="AV22" s="49"/>
      <c r="AW22" s="56"/>
      <c r="AX22" s="36"/>
      <c r="AY22" s="36"/>
      <c r="AZ22" s="28"/>
      <c r="BA22" s="36"/>
      <c r="BB22" s="28">
        <v>2</v>
      </c>
      <c r="BC22" s="36"/>
      <c r="BD22" s="42"/>
      <c r="BE22" s="78">
        <f t="shared" si="17"/>
        <v>0.96</v>
      </c>
      <c r="BF22" s="36"/>
      <c r="BG22" s="36"/>
      <c r="BH22" s="36"/>
    </row>
    <row r="23" spans="1:60" s="41" customFormat="1" ht="44.5" x14ac:dyDescent="0.25">
      <c r="A23" s="57" t="s">
        <v>19</v>
      </c>
      <c r="B23" s="54" t="s">
        <v>42</v>
      </c>
      <c r="C23" s="57"/>
      <c r="D23" s="57">
        <f>SUM(D24,D48)</f>
        <v>99</v>
      </c>
      <c r="E23" s="34"/>
      <c r="F23" s="34"/>
      <c r="G23" s="37"/>
      <c r="H23" s="37"/>
      <c r="I23" s="37"/>
      <c r="J23" s="37"/>
      <c r="K23" s="37"/>
      <c r="L23" s="37"/>
      <c r="M23" s="37"/>
      <c r="N23" s="37"/>
      <c r="O23" s="37"/>
      <c r="P23" s="34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8"/>
      <c r="AW23" s="39"/>
      <c r="AX23" s="37"/>
      <c r="AY23" s="37"/>
      <c r="AZ23" s="37"/>
      <c r="BA23" s="37"/>
      <c r="BB23" s="37"/>
      <c r="BC23" s="37"/>
      <c r="BD23" s="40"/>
      <c r="BE23" s="80"/>
      <c r="BF23" s="37"/>
      <c r="BG23" s="37"/>
      <c r="BH23" s="37"/>
    </row>
    <row r="24" spans="1:60" s="41" customFormat="1" ht="44.5" x14ac:dyDescent="0.25">
      <c r="A24" s="57" t="s">
        <v>72</v>
      </c>
      <c r="B24" s="54" t="s">
        <v>73</v>
      </c>
      <c r="C24" s="57"/>
      <c r="D24" s="57">
        <f>SUM(D25:D47)</f>
        <v>68</v>
      </c>
      <c r="E24" s="34">
        <f t="shared" ref="E24:AJ24" si="20">SUM(E25:E47)</f>
        <v>1700</v>
      </c>
      <c r="F24" s="34">
        <f t="shared" si="20"/>
        <v>519</v>
      </c>
      <c r="G24" s="34">
        <f t="shared" si="20"/>
        <v>202</v>
      </c>
      <c r="H24" s="34">
        <f t="shared" si="20"/>
        <v>292</v>
      </c>
      <c r="I24" s="34">
        <f t="shared" si="20"/>
        <v>36</v>
      </c>
      <c r="J24" s="34">
        <f t="shared" si="20"/>
        <v>150</v>
      </c>
      <c r="K24" s="34">
        <f t="shared" si="20"/>
        <v>32</v>
      </c>
      <c r="L24" s="34">
        <f t="shared" si="20"/>
        <v>34</v>
      </c>
      <c r="M24" s="34">
        <f t="shared" si="20"/>
        <v>40</v>
      </c>
      <c r="N24" s="34">
        <f t="shared" si="20"/>
        <v>0</v>
      </c>
      <c r="O24" s="34">
        <f t="shared" si="20"/>
        <v>25</v>
      </c>
      <c r="P24" s="34">
        <f t="shared" si="20"/>
        <v>1181</v>
      </c>
      <c r="Q24" s="34">
        <f t="shared" si="20"/>
        <v>24</v>
      </c>
      <c r="R24" s="34">
        <f t="shared" si="20"/>
        <v>16</v>
      </c>
      <c r="S24" s="34">
        <f t="shared" si="20"/>
        <v>0</v>
      </c>
      <c r="T24" s="34">
        <f t="shared" si="20"/>
        <v>110</v>
      </c>
      <c r="U24" s="34">
        <f t="shared" si="20"/>
        <v>34</v>
      </c>
      <c r="V24" s="34">
        <f t="shared" si="20"/>
        <v>20</v>
      </c>
      <c r="W24" s="34">
        <f t="shared" si="20"/>
        <v>0</v>
      </c>
      <c r="X24" s="34">
        <f t="shared" si="20"/>
        <v>121</v>
      </c>
      <c r="Y24" s="34">
        <f t="shared" si="20"/>
        <v>40</v>
      </c>
      <c r="Z24" s="34">
        <f t="shared" si="20"/>
        <v>32</v>
      </c>
      <c r="AA24" s="34">
        <f t="shared" si="20"/>
        <v>0</v>
      </c>
      <c r="AB24" s="34">
        <f t="shared" si="20"/>
        <v>153</v>
      </c>
      <c r="AC24" s="34">
        <f t="shared" si="20"/>
        <v>32</v>
      </c>
      <c r="AD24" s="34">
        <f t="shared" si="20"/>
        <v>44</v>
      </c>
      <c r="AE24" s="34">
        <f t="shared" si="20"/>
        <v>0</v>
      </c>
      <c r="AF24" s="34">
        <f t="shared" si="20"/>
        <v>174</v>
      </c>
      <c r="AG24" s="34">
        <f t="shared" si="20"/>
        <v>40</v>
      </c>
      <c r="AH24" s="34">
        <f t="shared" si="20"/>
        <v>74</v>
      </c>
      <c r="AI24" s="34">
        <f t="shared" si="20"/>
        <v>0</v>
      </c>
      <c r="AJ24" s="34">
        <f t="shared" si="20"/>
        <v>211</v>
      </c>
      <c r="AK24" s="34">
        <f t="shared" ref="AK24:BH24" si="21">SUM(AK25:AK47)</f>
        <v>16</v>
      </c>
      <c r="AL24" s="34">
        <f t="shared" si="21"/>
        <v>50</v>
      </c>
      <c r="AM24" s="34">
        <f t="shared" si="21"/>
        <v>0</v>
      </c>
      <c r="AN24" s="34">
        <f t="shared" si="21"/>
        <v>134</v>
      </c>
      <c r="AO24" s="34">
        <f t="shared" si="21"/>
        <v>16</v>
      </c>
      <c r="AP24" s="34">
        <f t="shared" si="21"/>
        <v>40</v>
      </c>
      <c r="AQ24" s="34">
        <f t="shared" si="21"/>
        <v>10</v>
      </c>
      <c r="AR24" s="34">
        <f t="shared" si="21"/>
        <v>159</v>
      </c>
      <c r="AS24" s="34">
        <f t="shared" si="21"/>
        <v>0</v>
      </c>
      <c r="AT24" s="34">
        <f t="shared" si="21"/>
        <v>16</v>
      </c>
      <c r="AU24" s="34">
        <f t="shared" si="21"/>
        <v>15</v>
      </c>
      <c r="AV24" s="34">
        <f t="shared" si="21"/>
        <v>119</v>
      </c>
      <c r="AW24" s="34">
        <f t="shared" si="21"/>
        <v>6</v>
      </c>
      <c r="AX24" s="34">
        <f t="shared" si="21"/>
        <v>7</v>
      </c>
      <c r="AY24" s="34">
        <f t="shared" si="21"/>
        <v>9</v>
      </c>
      <c r="AZ24" s="34">
        <f t="shared" si="21"/>
        <v>10</v>
      </c>
      <c r="BA24" s="34">
        <f t="shared" si="21"/>
        <v>13</v>
      </c>
      <c r="BB24" s="34">
        <f t="shared" si="21"/>
        <v>8</v>
      </c>
      <c r="BC24" s="34">
        <f t="shared" si="21"/>
        <v>9</v>
      </c>
      <c r="BD24" s="34">
        <f t="shared" si="21"/>
        <v>6</v>
      </c>
      <c r="BE24" s="79">
        <f t="shared" si="21"/>
        <v>20.759999999999998</v>
      </c>
      <c r="BF24" s="34">
        <f t="shared" si="21"/>
        <v>68</v>
      </c>
      <c r="BG24" s="34">
        <f t="shared" si="21"/>
        <v>0</v>
      </c>
      <c r="BH24" s="34">
        <f t="shared" si="21"/>
        <v>10</v>
      </c>
    </row>
    <row r="25" spans="1:60" s="30" customFormat="1" ht="35.25" customHeight="1" x14ac:dyDescent="0.25">
      <c r="A25" s="86" t="s">
        <v>10</v>
      </c>
      <c r="B25" s="52" t="s">
        <v>81</v>
      </c>
      <c r="C25" s="23" t="s">
        <v>159</v>
      </c>
      <c r="D25" s="23">
        <f>E25/25</f>
        <v>4</v>
      </c>
      <c r="E25" s="46">
        <f t="shared" ref="E25:E47" si="22">SUM(F25,P25)</f>
        <v>100</v>
      </c>
      <c r="F25" s="46">
        <f t="shared" ref="F25:F47" si="23">SUM(G25:H25,O25)</f>
        <v>24</v>
      </c>
      <c r="G25" s="47">
        <f>SUM(Q25,U25,Y25,AC25,AG25,AK25,AO25,AS25)</f>
        <v>8</v>
      </c>
      <c r="H25" s="47">
        <f>SUM(R25,V25,Z25,AD25,AH25,AL25,AP25,AT25)</f>
        <v>16</v>
      </c>
      <c r="I25" s="27">
        <v>8</v>
      </c>
      <c r="J25" s="27">
        <v>8</v>
      </c>
      <c r="K25" s="27"/>
      <c r="L25" s="27"/>
      <c r="M25" s="27"/>
      <c r="N25" s="27"/>
      <c r="O25" s="47">
        <f>SUM(S25,W25,AA25,AE25,AI25,AM25,AQ25,AU25)</f>
        <v>0</v>
      </c>
      <c r="P25" s="46">
        <f>SUM(T25,X25,AB25,AF25,AJ25,AN25,AR25,AV25)</f>
        <v>76</v>
      </c>
      <c r="Q25" s="36"/>
      <c r="R25" s="36"/>
      <c r="S25" s="36"/>
      <c r="T25" s="36"/>
      <c r="U25" s="36"/>
      <c r="V25" s="36"/>
      <c r="W25" s="36"/>
      <c r="X25" s="36"/>
      <c r="Y25" s="28"/>
      <c r="Z25" s="28"/>
      <c r="AA25" s="36"/>
      <c r="AB25" s="36"/>
      <c r="AC25" s="28">
        <v>8</v>
      </c>
      <c r="AD25" s="28">
        <v>16</v>
      </c>
      <c r="AE25" s="36">
        <v>0</v>
      </c>
      <c r="AF25" s="36">
        <v>76</v>
      </c>
      <c r="AG25" s="28"/>
      <c r="AH25" s="28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49"/>
      <c r="AW25" s="56"/>
      <c r="AX25" s="36"/>
      <c r="AY25" s="28"/>
      <c r="AZ25" s="28">
        <v>4</v>
      </c>
      <c r="BA25" s="28"/>
      <c r="BB25" s="36"/>
      <c r="BC25" s="36"/>
      <c r="BD25" s="42"/>
      <c r="BE25" s="78">
        <f t="shared" ref="BE25:BE47" si="24">SUM(F25)/25</f>
        <v>0.96</v>
      </c>
      <c r="BF25" s="36">
        <f>SUM(AW25:BD25)</f>
        <v>4</v>
      </c>
      <c r="BG25" s="36"/>
      <c r="BH25" s="36"/>
    </row>
    <row r="26" spans="1:60" s="30" customFormat="1" ht="35.25" customHeight="1" x14ac:dyDescent="0.25">
      <c r="A26" s="86" t="s">
        <v>9</v>
      </c>
      <c r="B26" s="51" t="s">
        <v>129</v>
      </c>
      <c r="C26" s="23" t="s">
        <v>158</v>
      </c>
      <c r="D26" s="23">
        <f t="shared" ref="D26:D47" si="25">E26/25</f>
        <v>6</v>
      </c>
      <c r="E26" s="46">
        <f t="shared" si="22"/>
        <v>150</v>
      </c>
      <c r="F26" s="46">
        <f t="shared" si="23"/>
        <v>44</v>
      </c>
      <c r="G26" s="47">
        <f t="shared" ref="G26:G46" si="26">SUM(Q26,U26,Y26,AC26,AG26,AK26,AO26,AS26)</f>
        <v>24</v>
      </c>
      <c r="H26" s="47">
        <f t="shared" ref="H26:H46" si="27">SUM(R26,V26,Z26,AD26,AH26,AL26,AP26,AT26)</f>
        <v>20</v>
      </c>
      <c r="I26" s="27">
        <v>12</v>
      </c>
      <c r="J26" s="27">
        <v>8</v>
      </c>
      <c r="K26" s="27"/>
      <c r="L26" s="27"/>
      <c r="M26" s="27"/>
      <c r="N26" s="27"/>
      <c r="O26" s="47">
        <f t="shared" ref="O26:O46" si="28">SUM(S26,W26,AA26,AE26,AI26,AM26,AQ26,AU26)</f>
        <v>0</v>
      </c>
      <c r="P26" s="46">
        <f t="shared" ref="P26:P46" si="29">SUM(T26,X26,AB26,AF26,AJ26,AN26,AR26,AV26)</f>
        <v>106</v>
      </c>
      <c r="Q26" s="28"/>
      <c r="R26" s="28"/>
      <c r="S26" s="36"/>
      <c r="T26" s="36"/>
      <c r="U26" s="28">
        <v>16</v>
      </c>
      <c r="V26" s="28">
        <v>12</v>
      </c>
      <c r="W26" s="36">
        <v>0</v>
      </c>
      <c r="X26" s="36">
        <v>72</v>
      </c>
      <c r="Y26" s="28">
        <v>8</v>
      </c>
      <c r="Z26" s="28">
        <v>8</v>
      </c>
      <c r="AA26" s="36">
        <v>0</v>
      </c>
      <c r="AB26" s="36">
        <v>34</v>
      </c>
      <c r="AC26" s="28"/>
      <c r="AD26" s="28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49"/>
      <c r="AW26" s="29"/>
      <c r="AX26" s="28">
        <v>4</v>
      </c>
      <c r="AY26" s="28">
        <v>2</v>
      </c>
      <c r="AZ26" s="28"/>
      <c r="BA26" s="36"/>
      <c r="BB26" s="36"/>
      <c r="BC26" s="36"/>
      <c r="BD26" s="42"/>
      <c r="BE26" s="78">
        <f t="shared" si="24"/>
        <v>1.76</v>
      </c>
      <c r="BF26" s="36">
        <f t="shared" ref="BF26:BF47" si="30">SUM(AW26:BD26)</f>
        <v>6</v>
      </c>
      <c r="BG26" s="36"/>
      <c r="BH26" s="36"/>
    </row>
    <row r="27" spans="1:60" s="30" customFormat="1" x14ac:dyDescent="0.25">
      <c r="A27" s="86" t="s">
        <v>8</v>
      </c>
      <c r="B27" s="52" t="s">
        <v>82</v>
      </c>
      <c r="C27" s="23" t="s">
        <v>172</v>
      </c>
      <c r="D27" s="23">
        <f t="shared" si="25"/>
        <v>1</v>
      </c>
      <c r="E27" s="46">
        <f t="shared" si="22"/>
        <v>25</v>
      </c>
      <c r="F27" s="46">
        <f t="shared" si="23"/>
        <v>8</v>
      </c>
      <c r="G27" s="47">
        <f t="shared" si="26"/>
        <v>8</v>
      </c>
      <c r="H27" s="47">
        <f t="shared" si="27"/>
        <v>0</v>
      </c>
      <c r="I27" s="27"/>
      <c r="J27" s="27"/>
      <c r="K27" s="27"/>
      <c r="L27" s="27"/>
      <c r="M27" s="27"/>
      <c r="N27" s="27"/>
      <c r="O27" s="47">
        <f t="shared" si="28"/>
        <v>0</v>
      </c>
      <c r="P27" s="46">
        <f t="shared" si="29"/>
        <v>17</v>
      </c>
      <c r="Q27" s="36"/>
      <c r="R27" s="36"/>
      <c r="S27" s="36"/>
      <c r="T27" s="36"/>
      <c r="U27" s="28"/>
      <c r="V27" s="36"/>
      <c r="W27" s="36"/>
      <c r="X27" s="36"/>
      <c r="Y27" s="28">
        <v>8</v>
      </c>
      <c r="Z27" s="28"/>
      <c r="AA27" s="36">
        <v>0</v>
      </c>
      <c r="AB27" s="36">
        <v>17</v>
      </c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49"/>
      <c r="AW27" s="29"/>
      <c r="AX27" s="28"/>
      <c r="AY27" s="28">
        <v>1</v>
      </c>
      <c r="AZ27" s="36"/>
      <c r="BA27" s="36"/>
      <c r="BB27" s="36"/>
      <c r="BC27" s="36"/>
      <c r="BD27" s="42"/>
      <c r="BE27" s="78">
        <f t="shared" si="24"/>
        <v>0.32</v>
      </c>
      <c r="BF27" s="36">
        <f t="shared" si="30"/>
        <v>1</v>
      </c>
      <c r="BG27" s="36"/>
      <c r="BH27" s="36"/>
    </row>
    <row r="28" spans="1:60" s="30" customFormat="1" ht="35.25" customHeight="1" x14ac:dyDescent="0.25">
      <c r="A28" s="86" t="s">
        <v>7</v>
      </c>
      <c r="B28" s="52" t="s">
        <v>110</v>
      </c>
      <c r="C28" s="23" t="s">
        <v>157</v>
      </c>
      <c r="D28" s="23">
        <f t="shared" si="25"/>
        <v>5</v>
      </c>
      <c r="E28" s="46">
        <f t="shared" si="22"/>
        <v>125</v>
      </c>
      <c r="F28" s="46">
        <f t="shared" si="23"/>
        <v>32</v>
      </c>
      <c r="G28" s="47">
        <f t="shared" si="26"/>
        <v>16</v>
      </c>
      <c r="H28" s="47">
        <f t="shared" si="27"/>
        <v>16</v>
      </c>
      <c r="I28" s="44"/>
      <c r="J28" s="44"/>
      <c r="K28" s="44"/>
      <c r="L28" s="44">
        <v>16</v>
      </c>
      <c r="M28" s="44"/>
      <c r="N28" s="27"/>
      <c r="O28" s="47">
        <f t="shared" si="28"/>
        <v>0</v>
      </c>
      <c r="P28" s="46">
        <f t="shared" si="29"/>
        <v>93</v>
      </c>
      <c r="Q28" s="28">
        <v>16</v>
      </c>
      <c r="R28" s="28">
        <v>16</v>
      </c>
      <c r="S28" s="36">
        <v>0</v>
      </c>
      <c r="T28" s="36">
        <v>93</v>
      </c>
      <c r="U28" s="28"/>
      <c r="V28" s="28"/>
      <c r="W28" s="36"/>
      <c r="X28" s="36"/>
      <c r="Y28" s="28"/>
      <c r="Z28" s="28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49"/>
      <c r="AW28" s="29">
        <v>5</v>
      </c>
      <c r="AX28" s="28"/>
      <c r="AY28" s="28"/>
      <c r="AZ28" s="36"/>
      <c r="BA28" s="36"/>
      <c r="BB28" s="36"/>
      <c r="BC28" s="36"/>
      <c r="BD28" s="42"/>
      <c r="BE28" s="78">
        <f t="shared" si="24"/>
        <v>1.28</v>
      </c>
      <c r="BF28" s="36">
        <f t="shared" si="30"/>
        <v>5</v>
      </c>
      <c r="BG28" s="36"/>
      <c r="BH28" s="36"/>
    </row>
    <row r="29" spans="1:60" s="30" customFormat="1" x14ac:dyDescent="0.25">
      <c r="A29" s="86" t="s">
        <v>6</v>
      </c>
      <c r="B29" s="52" t="s">
        <v>111</v>
      </c>
      <c r="C29" s="23" t="s">
        <v>172</v>
      </c>
      <c r="D29" s="23">
        <f t="shared" si="25"/>
        <v>2</v>
      </c>
      <c r="E29" s="46">
        <f t="shared" si="22"/>
        <v>50</v>
      </c>
      <c r="F29" s="46">
        <f t="shared" si="23"/>
        <v>16</v>
      </c>
      <c r="G29" s="47">
        <f t="shared" si="26"/>
        <v>8</v>
      </c>
      <c r="H29" s="47">
        <f t="shared" si="27"/>
        <v>8</v>
      </c>
      <c r="I29" s="27"/>
      <c r="J29" s="44">
        <v>8</v>
      </c>
      <c r="K29" s="27"/>
      <c r="L29" s="27"/>
      <c r="M29" s="44"/>
      <c r="N29" s="27"/>
      <c r="O29" s="47">
        <f t="shared" si="28"/>
        <v>0</v>
      </c>
      <c r="P29" s="46">
        <f t="shared" si="29"/>
        <v>34</v>
      </c>
      <c r="Q29" s="36"/>
      <c r="R29" s="36"/>
      <c r="S29" s="36"/>
      <c r="T29" s="36"/>
      <c r="U29" s="28"/>
      <c r="V29" s="28"/>
      <c r="W29" s="36"/>
      <c r="X29" s="36"/>
      <c r="Y29" s="28">
        <v>8</v>
      </c>
      <c r="Z29" s="28">
        <v>8</v>
      </c>
      <c r="AA29" s="36"/>
      <c r="AB29" s="36">
        <v>34</v>
      </c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49"/>
      <c r="AW29" s="29"/>
      <c r="AX29" s="28"/>
      <c r="AY29" s="28">
        <v>2</v>
      </c>
      <c r="AZ29" s="36"/>
      <c r="BA29" s="36"/>
      <c r="BB29" s="36"/>
      <c r="BC29" s="36"/>
      <c r="BD29" s="42"/>
      <c r="BE29" s="78">
        <f t="shared" si="24"/>
        <v>0.64</v>
      </c>
      <c r="BF29" s="36">
        <f t="shared" si="30"/>
        <v>2</v>
      </c>
      <c r="BG29" s="36"/>
      <c r="BH29" s="36"/>
    </row>
    <row r="30" spans="1:60" s="30" customFormat="1" x14ac:dyDescent="0.25">
      <c r="A30" s="86" t="s">
        <v>5</v>
      </c>
      <c r="B30" s="52" t="s">
        <v>92</v>
      </c>
      <c r="C30" s="23" t="s">
        <v>169</v>
      </c>
      <c r="D30" s="23">
        <f t="shared" si="25"/>
        <v>2</v>
      </c>
      <c r="E30" s="46">
        <f t="shared" si="22"/>
        <v>50</v>
      </c>
      <c r="F30" s="46">
        <f t="shared" si="23"/>
        <v>20</v>
      </c>
      <c r="G30" s="47">
        <f t="shared" si="26"/>
        <v>8</v>
      </c>
      <c r="H30" s="47">
        <f t="shared" si="27"/>
        <v>12</v>
      </c>
      <c r="I30" s="27"/>
      <c r="J30" s="27">
        <v>12</v>
      </c>
      <c r="K30" s="27"/>
      <c r="L30" s="27"/>
      <c r="M30" s="27"/>
      <c r="N30" s="27"/>
      <c r="O30" s="47">
        <f t="shared" si="28"/>
        <v>0</v>
      </c>
      <c r="P30" s="46">
        <f t="shared" si="29"/>
        <v>30</v>
      </c>
      <c r="Q30" s="36"/>
      <c r="R30" s="36"/>
      <c r="S30" s="36"/>
      <c r="T30" s="36"/>
      <c r="U30" s="36"/>
      <c r="V30" s="36"/>
      <c r="W30" s="36"/>
      <c r="X30" s="36"/>
      <c r="Y30" s="28"/>
      <c r="Z30" s="28"/>
      <c r="AA30" s="36"/>
      <c r="AB30" s="36"/>
      <c r="AC30" s="28">
        <v>8</v>
      </c>
      <c r="AD30" s="28">
        <v>12</v>
      </c>
      <c r="AE30" s="36">
        <v>0</v>
      </c>
      <c r="AF30" s="36">
        <v>30</v>
      </c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49"/>
      <c r="AW30" s="29"/>
      <c r="AX30" s="36"/>
      <c r="AY30" s="28"/>
      <c r="AZ30" s="28">
        <v>2</v>
      </c>
      <c r="BA30" s="36"/>
      <c r="BB30" s="36"/>
      <c r="BC30" s="36"/>
      <c r="BD30" s="42"/>
      <c r="BE30" s="78">
        <f t="shared" si="24"/>
        <v>0.8</v>
      </c>
      <c r="BF30" s="36">
        <f t="shared" si="30"/>
        <v>2</v>
      </c>
      <c r="BG30" s="36"/>
      <c r="BH30" s="36"/>
    </row>
    <row r="31" spans="1:60" s="30" customFormat="1" x14ac:dyDescent="0.25">
      <c r="A31" s="86" t="s">
        <v>20</v>
      </c>
      <c r="B31" s="45" t="s">
        <v>152</v>
      </c>
      <c r="C31" s="23" t="s">
        <v>173</v>
      </c>
      <c r="D31" s="23">
        <f t="shared" si="25"/>
        <v>1</v>
      </c>
      <c r="E31" s="46">
        <f t="shared" si="22"/>
        <v>25</v>
      </c>
      <c r="F31" s="46">
        <f t="shared" si="23"/>
        <v>8</v>
      </c>
      <c r="G31" s="47">
        <f t="shared" si="26"/>
        <v>8</v>
      </c>
      <c r="H31" s="47">
        <f t="shared" si="27"/>
        <v>0</v>
      </c>
      <c r="I31" s="27"/>
      <c r="J31" s="27"/>
      <c r="K31" s="27"/>
      <c r="L31" s="27"/>
      <c r="M31" s="27"/>
      <c r="N31" s="27"/>
      <c r="O31" s="47">
        <f t="shared" si="28"/>
        <v>0</v>
      </c>
      <c r="P31" s="46">
        <f t="shared" si="29"/>
        <v>17</v>
      </c>
      <c r="Q31" s="28">
        <v>8</v>
      </c>
      <c r="R31" s="36"/>
      <c r="S31" s="36">
        <v>0</v>
      </c>
      <c r="T31" s="36">
        <v>17</v>
      </c>
      <c r="U31" s="28">
        <v>0</v>
      </c>
      <c r="V31" s="36"/>
      <c r="W31" s="36">
        <v>0</v>
      </c>
      <c r="X31" s="36">
        <v>0</v>
      </c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28"/>
      <c r="AT31" s="28"/>
      <c r="AU31" s="36"/>
      <c r="AV31" s="49"/>
      <c r="AW31" s="29">
        <v>1</v>
      </c>
      <c r="AX31" s="28">
        <v>0</v>
      </c>
      <c r="AY31" s="36"/>
      <c r="AZ31" s="36"/>
      <c r="BA31" s="36"/>
      <c r="BB31" s="36"/>
      <c r="BC31" s="36"/>
      <c r="BD31" s="42"/>
      <c r="BE31" s="78">
        <f t="shared" si="24"/>
        <v>0.32</v>
      </c>
      <c r="BF31" s="36">
        <f t="shared" si="30"/>
        <v>1</v>
      </c>
      <c r="BG31" s="36"/>
      <c r="BH31" s="36"/>
    </row>
    <row r="32" spans="1:60" s="30" customFormat="1" x14ac:dyDescent="0.25">
      <c r="A32" s="86" t="s">
        <v>21</v>
      </c>
      <c r="B32" s="52" t="s">
        <v>105</v>
      </c>
      <c r="C32" s="50" t="s">
        <v>174</v>
      </c>
      <c r="D32" s="50">
        <f t="shared" si="25"/>
        <v>2</v>
      </c>
      <c r="E32" s="46">
        <f t="shared" si="22"/>
        <v>50</v>
      </c>
      <c r="F32" s="46">
        <f t="shared" si="23"/>
        <v>16</v>
      </c>
      <c r="G32" s="47">
        <f t="shared" si="26"/>
        <v>8</v>
      </c>
      <c r="H32" s="47">
        <f t="shared" si="27"/>
        <v>8</v>
      </c>
      <c r="I32" s="27"/>
      <c r="J32" s="27">
        <v>8</v>
      </c>
      <c r="K32" s="27"/>
      <c r="L32" s="27"/>
      <c r="M32" s="27"/>
      <c r="N32" s="27"/>
      <c r="O32" s="47">
        <f t="shared" si="28"/>
        <v>0</v>
      </c>
      <c r="P32" s="46">
        <f t="shared" si="29"/>
        <v>34</v>
      </c>
      <c r="Q32" s="36"/>
      <c r="R32" s="36"/>
      <c r="S32" s="36"/>
      <c r="T32" s="36"/>
      <c r="U32" s="36"/>
      <c r="V32" s="36"/>
      <c r="W32" s="36"/>
      <c r="X32" s="36"/>
      <c r="Y32" s="28"/>
      <c r="Z32" s="28"/>
      <c r="AA32" s="36"/>
      <c r="AB32" s="36"/>
      <c r="AC32" s="28"/>
      <c r="AD32" s="28"/>
      <c r="AE32" s="36"/>
      <c r="AF32" s="36"/>
      <c r="AG32" s="28">
        <v>8</v>
      </c>
      <c r="AH32" s="28">
        <v>8</v>
      </c>
      <c r="AI32" s="36"/>
      <c r="AJ32" s="36">
        <v>34</v>
      </c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49"/>
      <c r="AW32" s="29"/>
      <c r="AX32" s="28"/>
      <c r="AY32" s="28"/>
      <c r="AZ32" s="28"/>
      <c r="BA32" s="28">
        <v>2</v>
      </c>
      <c r="BB32" s="36"/>
      <c r="BC32" s="36"/>
      <c r="BD32" s="42"/>
      <c r="BE32" s="78">
        <f t="shared" si="24"/>
        <v>0.64</v>
      </c>
      <c r="BF32" s="36">
        <f t="shared" si="30"/>
        <v>2</v>
      </c>
      <c r="BG32" s="36"/>
      <c r="BH32" s="36"/>
    </row>
    <row r="33" spans="1:60" s="30" customFormat="1" ht="35.25" customHeight="1" x14ac:dyDescent="0.25">
      <c r="A33" s="86" t="s">
        <v>22</v>
      </c>
      <c r="B33" s="52" t="s">
        <v>83</v>
      </c>
      <c r="C33" s="50" t="s">
        <v>162</v>
      </c>
      <c r="D33" s="50">
        <f t="shared" si="25"/>
        <v>2</v>
      </c>
      <c r="E33" s="46">
        <f t="shared" si="22"/>
        <v>50</v>
      </c>
      <c r="F33" s="46">
        <f t="shared" si="23"/>
        <v>16</v>
      </c>
      <c r="G33" s="47">
        <f t="shared" si="26"/>
        <v>8</v>
      </c>
      <c r="H33" s="47">
        <f t="shared" si="27"/>
        <v>8</v>
      </c>
      <c r="I33" s="27"/>
      <c r="J33" s="27"/>
      <c r="K33" s="27"/>
      <c r="L33" s="27">
        <v>8</v>
      </c>
      <c r="M33" s="27"/>
      <c r="N33" s="27"/>
      <c r="O33" s="47">
        <f t="shared" si="28"/>
        <v>0</v>
      </c>
      <c r="P33" s="46">
        <f t="shared" si="29"/>
        <v>34</v>
      </c>
      <c r="Q33" s="36"/>
      <c r="R33" s="36"/>
      <c r="S33" s="36"/>
      <c r="T33" s="36"/>
      <c r="U33" s="36"/>
      <c r="V33" s="36"/>
      <c r="W33" s="36"/>
      <c r="X33" s="36"/>
      <c r="Y33" s="28">
        <v>8</v>
      </c>
      <c r="Z33" s="28">
        <v>8</v>
      </c>
      <c r="AA33" s="36">
        <v>0</v>
      </c>
      <c r="AB33" s="36">
        <v>34</v>
      </c>
      <c r="AC33" s="28"/>
      <c r="AD33" s="28"/>
      <c r="AE33" s="36"/>
      <c r="AF33" s="36"/>
      <c r="AG33" s="36"/>
      <c r="AH33" s="36"/>
      <c r="AI33" s="36"/>
      <c r="AJ33" s="36"/>
      <c r="AK33" s="28"/>
      <c r="AL33" s="28"/>
      <c r="AM33" s="36"/>
      <c r="AN33" s="36"/>
      <c r="AO33" s="36"/>
      <c r="AP33" s="36"/>
      <c r="AQ33" s="36"/>
      <c r="AR33" s="36"/>
      <c r="AS33" s="36"/>
      <c r="AT33" s="36"/>
      <c r="AU33" s="36"/>
      <c r="AV33" s="49"/>
      <c r="AW33" s="29"/>
      <c r="AX33" s="28"/>
      <c r="AY33" s="28">
        <v>2</v>
      </c>
      <c r="AZ33" s="28"/>
      <c r="BA33" s="28"/>
      <c r="BB33" s="28"/>
      <c r="BC33" s="36"/>
      <c r="BD33" s="42"/>
      <c r="BE33" s="78">
        <f t="shared" si="24"/>
        <v>0.64</v>
      </c>
      <c r="BF33" s="36">
        <f t="shared" si="30"/>
        <v>2</v>
      </c>
      <c r="BG33" s="36"/>
      <c r="BH33" s="36"/>
    </row>
    <row r="34" spans="1:60" s="30" customFormat="1" ht="38.25" customHeight="1" x14ac:dyDescent="0.25">
      <c r="A34" s="86" t="s">
        <v>23</v>
      </c>
      <c r="B34" s="52" t="s">
        <v>84</v>
      </c>
      <c r="C34" s="23" t="s">
        <v>158</v>
      </c>
      <c r="D34" s="23">
        <f t="shared" si="25"/>
        <v>4</v>
      </c>
      <c r="E34" s="46">
        <f t="shared" si="22"/>
        <v>100</v>
      </c>
      <c r="F34" s="46">
        <f t="shared" si="23"/>
        <v>32</v>
      </c>
      <c r="G34" s="47">
        <f t="shared" si="26"/>
        <v>16</v>
      </c>
      <c r="H34" s="47">
        <f t="shared" si="27"/>
        <v>16</v>
      </c>
      <c r="I34" s="27"/>
      <c r="J34" s="27">
        <v>16</v>
      </c>
      <c r="K34" s="27"/>
      <c r="L34" s="27"/>
      <c r="M34" s="27"/>
      <c r="N34" s="27"/>
      <c r="O34" s="47">
        <f t="shared" si="28"/>
        <v>0</v>
      </c>
      <c r="P34" s="46">
        <f t="shared" si="29"/>
        <v>68</v>
      </c>
      <c r="Q34" s="28"/>
      <c r="R34" s="28"/>
      <c r="S34" s="36"/>
      <c r="T34" s="36"/>
      <c r="U34" s="28">
        <v>8</v>
      </c>
      <c r="V34" s="28">
        <v>8</v>
      </c>
      <c r="W34" s="36"/>
      <c r="X34" s="36">
        <v>34</v>
      </c>
      <c r="Y34" s="28">
        <v>8</v>
      </c>
      <c r="Z34" s="28">
        <v>8</v>
      </c>
      <c r="AA34" s="36">
        <v>0</v>
      </c>
      <c r="AB34" s="36">
        <v>34</v>
      </c>
      <c r="AC34" s="28"/>
      <c r="AD34" s="28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49"/>
      <c r="AW34" s="29"/>
      <c r="AX34" s="28">
        <v>2</v>
      </c>
      <c r="AY34" s="28">
        <v>2</v>
      </c>
      <c r="AZ34" s="36"/>
      <c r="BA34" s="36"/>
      <c r="BB34" s="36"/>
      <c r="BC34" s="36"/>
      <c r="BD34" s="42"/>
      <c r="BE34" s="78">
        <f t="shared" si="24"/>
        <v>1.28</v>
      </c>
      <c r="BF34" s="36">
        <f t="shared" si="30"/>
        <v>4</v>
      </c>
      <c r="BG34" s="36"/>
      <c r="BH34" s="36"/>
    </row>
    <row r="35" spans="1:60" s="30" customFormat="1" x14ac:dyDescent="0.25">
      <c r="A35" s="86" t="s">
        <v>24</v>
      </c>
      <c r="B35" s="52" t="s">
        <v>100</v>
      </c>
      <c r="C35" s="23" t="s">
        <v>171</v>
      </c>
      <c r="D35" s="23">
        <f t="shared" si="25"/>
        <v>3</v>
      </c>
      <c r="E35" s="46">
        <f t="shared" si="22"/>
        <v>75</v>
      </c>
      <c r="F35" s="46">
        <f t="shared" si="23"/>
        <v>16</v>
      </c>
      <c r="G35" s="47">
        <f t="shared" si="26"/>
        <v>8</v>
      </c>
      <c r="H35" s="47">
        <f t="shared" si="27"/>
        <v>8</v>
      </c>
      <c r="I35" s="27"/>
      <c r="J35" s="27">
        <v>8</v>
      </c>
      <c r="K35" s="27"/>
      <c r="L35" s="27"/>
      <c r="M35" s="27"/>
      <c r="N35" s="27"/>
      <c r="O35" s="47">
        <f t="shared" si="28"/>
        <v>0</v>
      </c>
      <c r="P35" s="46">
        <f t="shared" si="29"/>
        <v>59</v>
      </c>
      <c r="Q35" s="36"/>
      <c r="R35" s="36"/>
      <c r="S35" s="36"/>
      <c r="T35" s="36"/>
      <c r="U35" s="36"/>
      <c r="V35" s="36"/>
      <c r="W35" s="36"/>
      <c r="X35" s="36"/>
      <c r="Y35" s="28"/>
      <c r="Z35" s="28"/>
      <c r="AA35" s="36"/>
      <c r="AB35" s="36"/>
      <c r="AC35" s="28"/>
      <c r="AD35" s="28"/>
      <c r="AE35" s="36"/>
      <c r="AF35" s="36"/>
      <c r="AG35" s="28"/>
      <c r="AH35" s="28"/>
      <c r="AI35" s="36"/>
      <c r="AJ35" s="36"/>
      <c r="AK35" s="36"/>
      <c r="AL35" s="36"/>
      <c r="AM35" s="36"/>
      <c r="AN35" s="36"/>
      <c r="AO35" s="28">
        <v>8</v>
      </c>
      <c r="AP35" s="28">
        <v>8</v>
      </c>
      <c r="AQ35" s="36">
        <v>0</v>
      </c>
      <c r="AR35" s="36">
        <v>59</v>
      </c>
      <c r="AS35" s="36"/>
      <c r="AT35" s="36"/>
      <c r="AU35" s="36"/>
      <c r="AV35" s="49"/>
      <c r="AW35" s="56"/>
      <c r="AX35" s="28"/>
      <c r="AY35" s="28"/>
      <c r="AZ35" s="36"/>
      <c r="BA35" s="28"/>
      <c r="BB35" s="28"/>
      <c r="BC35" s="28">
        <v>3</v>
      </c>
      <c r="BD35" s="42"/>
      <c r="BE35" s="78">
        <f t="shared" si="24"/>
        <v>0.64</v>
      </c>
      <c r="BF35" s="36">
        <f t="shared" si="30"/>
        <v>3</v>
      </c>
      <c r="BG35" s="36"/>
      <c r="BH35" s="36"/>
    </row>
    <row r="36" spans="1:60" s="30" customFormat="1" ht="35.25" customHeight="1" x14ac:dyDescent="0.25">
      <c r="A36" s="86" t="s">
        <v>25</v>
      </c>
      <c r="B36" s="51" t="s">
        <v>85</v>
      </c>
      <c r="C36" s="23" t="s">
        <v>160</v>
      </c>
      <c r="D36" s="23">
        <f t="shared" si="25"/>
        <v>3</v>
      </c>
      <c r="E36" s="46">
        <f t="shared" si="22"/>
        <v>75</v>
      </c>
      <c r="F36" s="46">
        <f t="shared" si="23"/>
        <v>24</v>
      </c>
      <c r="G36" s="47">
        <f t="shared" si="26"/>
        <v>8</v>
      </c>
      <c r="H36" s="47">
        <f t="shared" si="27"/>
        <v>16</v>
      </c>
      <c r="I36" s="27"/>
      <c r="J36" s="27">
        <v>16</v>
      </c>
      <c r="K36" s="27"/>
      <c r="L36" s="27"/>
      <c r="M36" s="27"/>
      <c r="N36" s="27"/>
      <c r="O36" s="47">
        <f t="shared" si="28"/>
        <v>0</v>
      </c>
      <c r="P36" s="46">
        <f t="shared" si="29"/>
        <v>51</v>
      </c>
      <c r="Q36" s="36"/>
      <c r="R36" s="36"/>
      <c r="S36" s="36"/>
      <c r="T36" s="36"/>
      <c r="U36" s="36"/>
      <c r="V36" s="36"/>
      <c r="W36" s="36"/>
      <c r="X36" s="36"/>
      <c r="Y36" s="28"/>
      <c r="Z36" s="28"/>
      <c r="AA36" s="36"/>
      <c r="AB36" s="36"/>
      <c r="AC36" s="28"/>
      <c r="AD36" s="28"/>
      <c r="AE36" s="36"/>
      <c r="AF36" s="36"/>
      <c r="AG36" s="28">
        <v>8</v>
      </c>
      <c r="AH36" s="28">
        <v>16</v>
      </c>
      <c r="AI36" s="36"/>
      <c r="AJ36" s="36">
        <v>51</v>
      </c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49"/>
      <c r="AW36" s="56"/>
      <c r="AX36" s="28"/>
      <c r="AY36" s="28"/>
      <c r="AZ36" s="36"/>
      <c r="BA36" s="28">
        <v>3</v>
      </c>
      <c r="BB36" s="28"/>
      <c r="BC36" s="36"/>
      <c r="BD36" s="42"/>
      <c r="BE36" s="78">
        <f t="shared" si="24"/>
        <v>0.96</v>
      </c>
      <c r="BF36" s="36">
        <f t="shared" si="30"/>
        <v>3</v>
      </c>
      <c r="BG36" s="36"/>
      <c r="BH36" s="36"/>
    </row>
    <row r="37" spans="1:60" s="30" customFormat="1" x14ac:dyDescent="0.25">
      <c r="A37" s="86" t="s">
        <v>26</v>
      </c>
      <c r="B37" s="51" t="s">
        <v>86</v>
      </c>
      <c r="C37" s="23" t="s">
        <v>169</v>
      </c>
      <c r="D37" s="23">
        <f t="shared" si="25"/>
        <v>2</v>
      </c>
      <c r="E37" s="46">
        <f t="shared" si="22"/>
        <v>50</v>
      </c>
      <c r="F37" s="46">
        <f t="shared" si="23"/>
        <v>16</v>
      </c>
      <c r="G37" s="47">
        <f t="shared" si="26"/>
        <v>8</v>
      </c>
      <c r="H37" s="47">
        <f t="shared" si="27"/>
        <v>8</v>
      </c>
      <c r="I37" s="27"/>
      <c r="J37" s="27">
        <v>8</v>
      </c>
      <c r="K37" s="27"/>
      <c r="L37" s="27"/>
      <c r="M37" s="27"/>
      <c r="N37" s="27"/>
      <c r="O37" s="47">
        <f t="shared" si="28"/>
        <v>0</v>
      </c>
      <c r="P37" s="46">
        <f t="shared" si="29"/>
        <v>34</v>
      </c>
      <c r="Q37" s="36"/>
      <c r="R37" s="36"/>
      <c r="S37" s="36"/>
      <c r="T37" s="36"/>
      <c r="U37" s="28"/>
      <c r="V37" s="28"/>
      <c r="W37" s="36"/>
      <c r="X37" s="36"/>
      <c r="Y37" s="36"/>
      <c r="Z37" s="36"/>
      <c r="AA37" s="36"/>
      <c r="AB37" s="36"/>
      <c r="AC37" s="28">
        <v>8</v>
      </c>
      <c r="AD37" s="28">
        <v>8</v>
      </c>
      <c r="AE37" s="36"/>
      <c r="AF37" s="36">
        <v>34</v>
      </c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49"/>
      <c r="AW37" s="56"/>
      <c r="AX37" s="28"/>
      <c r="AY37" s="36"/>
      <c r="AZ37" s="28">
        <v>2</v>
      </c>
      <c r="BA37" s="28"/>
      <c r="BB37" s="28"/>
      <c r="BC37" s="36"/>
      <c r="BD37" s="42"/>
      <c r="BE37" s="78">
        <f t="shared" si="24"/>
        <v>0.64</v>
      </c>
      <c r="BF37" s="36">
        <f t="shared" si="30"/>
        <v>2</v>
      </c>
      <c r="BG37" s="36"/>
      <c r="BH37" s="36"/>
    </row>
    <row r="38" spans="1:60" s="30" customFormat="1" x14ac:dyDescent="0.25">
      <c r="A38" s="86" t="s">
        <v>27</v>
      </c>
      <c r="B38" s="51" t="s">
        <v>117</v>
      </c>
      <c r="C38" s="23" t="s">
        <v>174</v>
      </c>
      <c r="D38" s="23">
        <f t="shared" si="25"/>
        <v>2</v>
      </c>
      <c r="E38" s="46">
        <f t="shared" si="22"/>
        <v>50</v>
      </c>
      <c r="F38" s="46">
        <f t="shared" si="23"/>
        <v>16</v>
      </c>
      <c r="G38" s="47">
        <f t="shared" si="26"/>
        <v>8</v>
      </c>
      <c r="H38" s="47">
        <f t="shared" si="27"/>
        <v>8</v>
      </c>
      <c r="I38" s="27"/>
      <c r="J38" s="27">
        <v>8</v>
      </c>
      <c r="K38" s="27"/>
      <c r="L38" s="27"/>
      <c r="M38" s="27"/>
      <c r="N38" s="27"/>
      <c r="O38" s="47">
        <f t="shared" si="28"/>
        <v>0</v>
      </c>
      <c r="P38" s="46">
        <f t="shared" si="29"/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8"/>
      <c r="AD38" s="28"/>
      <c r="AE38" s="36"/>
      <c r="AF38" s="36"/>
      <c r="AG38" s="28">
        <v>8</v>
      </c>
      <c r="AH38" s="28">
        <v>8</v>
      </c>
      <c r="AI38" s="36">
        <v>0</v>
      </c>
      <c r="AJ38" s="36">
        <v>34</v>
      </c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49"/>
      <c r="AW38" s="56"/>
      <c r="AX38" s="28"/>
      <c r="AY38" s="36"/>
      <c r="AZ38" s="28"/>
      <c r="BA38" s="28">
        <v>2</v>
      </c>
      <c r="BB38" s="28"/>
      <c r="BC38" s="36"/>
      <c r="BD38" s="42"/>
      <c r="BE38" s="78">
        <f t="shared" si="24"/>
        <v>0.64</v>
      </c>
      <c r="BF38" s="36">
        <f t="shared" si="30"/>
        <v>2</v>
      </c>
      <c r="BG38" s="36"/>
      <c r="BH38" s="36"/>
    </row>
    <row r="39" spans="1:60" s="30" customFormat="1" x14ac:dyDescent="0.25">
      <c r="A39" s="86" t="s">
        <v>28</v>
      </c>
      <c r="B39" s="51" t="s">
        <v>87</v>
      </c>
      <c r="C39" s="23" t="s">
        <v>173</v>
      </c>
      <c r="D39" s="23">
        <f t="shared" si="25"/>
        <v>1</v>
      </c>
      <c r="E39" s="46">
        <f t="shared" si="22"/>
        <v>25</v>
      </c>
      <c r="F39" s="46">
        <f t="shared" si="23"/>
        <v>10</v>
      </c>
      <c r="G39" s="47">
        <f t="shared" si="26"/>
        <v>10</v>
      </c>
      <c r="H39" s="47">
        <f t="shared" si="27"/>
        <v>0</v>
      </c>
      <c r="I39" s="27"/>
      <c r="J39" s="27"/>
      <c r="K39" s="27"/>
      <c r="L39" s="27"/>
      <c r="M39" s="27"/>
      <c r="N39" s="27"/>
      <c r="O39" s="47">
        <f t="shared" si="28"/>
        <v>0</v>
      </c>
      <c r="P39" s="46">
        <f t="shared" si="29"/>
        <v>15</v>
      </c>
      <c r="Q39" s="36"/>
      <c r="R39" s="36"/>
      <c r="S39" s="36"/>
      <c r="T39" s="36"/>
      <c r="U39" s="28">
        <v>10</v>
      </c>
      <c r="V39" s="36"/>
      <c r="W39" s="36"/>
      <c r="X39" s="36">
        <v>15</v>
      </c>
      <c r="Y39" s="36"/>
      <c r="Z39" s="36"/>
      <c r="AA39" s="36"/>
      <c r="AB39" s="36"/>
      <c r="AC39" s="28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49"/>
      <c r="AW39" s="56"/>
      <c r="AX39" s="28">
        <v>1</v>
      </c>
      <c r="AY39" s="36"/>
      <c r="AZ39" s="28"/>
      <c r="BA39" s="28"/>
      <c r="BB39" s="28"/>
      <c r="BC39" s="36"/>
      <c r="BD39" s="42"/>
      <c r="BE39" s="78">
        <f t="shared" si="24"/>
        <v>0.4</v>
      </c>
      <c r="BF39" s="36">
        <f t="shared" si="30"/>
        <v>1</v>
      </c>
      <c r="BG39" s="36"/>
      <c r="BH39" s="36"/>
    </row>
    <row r="40" spans="1:60" s="30" customFormat="1" x14ac:dyDescent="0.25">
      <c r="A40" s="86" t="s">
        <v>66</v>
      </c>
      <c r="B40" s="51" t="s">
        <v>88</v>
      </c>
      <c r="C40" s="23" t="s">
        <v>169</v>
      </c>
      <c r="D40" s="23">
        <f t="shared" si="25"/>
        <v>2</v>
      </c>
      <c r="E40" s="46">
        <f t="shared" si="22"/>
        <v>50</v>
      </c>
      <c r="F40" s="46">
        <f t="shared" si="23"/>
        <v>16</v>
      </c>
      <c r="G40" s="47">
        <f t="shared" si="26"/>
        <v>8</v>
      </c>
      <c r="H40" s="47">
        <f t="shared" si="27"/>
        <v>8</v>
      </c>
      <c r="I40" s="27"/>
      <c r="J40" s="27">
        <v>8</v>
      </c>
      <c r="K40" s="27"/>
      <c r="L40" s="27"/>
      <c r="M40" s="27"/>
      <c r="N40" s="27"/>
      <c r="O40" s="47">
        <f t="shared" si="28"/>
        <v>0</v>
      </c>
      <c r="P40" s="46">
        <f t="shared" si="29"/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28">
        <v>8</v>
      </c>
      <c r="AD40" s="28">
        <v>8</v>
      </c>
      <c r="AE40" s="36">
        <v>0</v>
      </c>
      <c r="AF40" s="36">
        <v>34</v>
      </c>
      <c r="AG40" s="36"/>
      <c r="AH40" s="36"/>
      <c r="AI40" s="36"/>
      <c r="AJ40" s="36"/>
      <c r="AK40" s="36"/>
      <c r="AL40" s="36"/>
      <c r="AM40" s="36"/>
      <c r="AN40" s="36"/>
      <c r="AO40" s="28"/>
      <c r="AP40" s="28"/>
      <c r="AQ40" s="36"/>
      <c r="AR40" s="36"/>
      <c r="AS40" s="36"/>
      <c r="AT40" s="36"/>
      <c r="AU40" s="36"/>
      <c r="AV40" s="49"/>
      <c r="AW40" s="56"/>
      <c r="AX40" s="36"/>
      <c r="AY40" s="36"/>
      <c r="AZ40" s="28">
        <v>2</v>
      </c>
      <c r="BA40" s="28"/>
      <c r="BB40" s="28"/>
      <c r="BC40" s="28"/>
      <c r="BD40" s="42"/>
      <c r="BE40" s="78">
        <f t="shared" si="24"/>
        <v>0.64</v>
      </c>
      <c r="BF40" s="36">
        <f t="shared" si="30"/>
        <v>2</v>
      </c>
      <c r="BG40" s="36"/>
      <c r="BH40" s="36"/>
    </row>
    <row r="41" spans="1:60" s="30" customFormat="1" ht="35.25" customHeight="1" x14ac:dyDescent="0.25">
      <c r="A41" s="86" t="s">
        <v>74</v>
      </c>
      <c r="B41" s="51" t="s">
        <v>89</v>
      </c>
      <c r="C41" s="23" t="s">
        <v>174</v>
      </c>
      <c r="D41" s="23">
        <f t="shared" si="25"/>
        <v>3</v>
      </c>
      <c r="E41" s="46">
        <f t="shared" si="22"/>
        <v>75</v>
      </c>
      <c r="F41" s="46">
        <f t="shared" si="23"/>
        <v>32</v>
      </c>
      <c r="G41" s="47">
        <f t="shared" si="26"/>
        <v>16</v>
      </c>
      <c r="H41" s="47">
        <f t="shared" si="27"/>
        <v>16</v>
      </c>
      <c r="I41" s="27">
        <v>8</v>
      </c>
      <c r="J41" s="27">
        <v>8</v>
      </c>
      <c r="K41" s="27"/>
      <c r="L41" s="27"/>
      <c r="M41" s="27"/>
      <c r="N41" s="27"/>
      <c r="O41" s="47">
        <f t="shared" si="28"/>
        <v>0</v>
      </c>
      <c r="P41" s="46">
        <f t="shared" si="29"/>
        <v>43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28"/>
      <c r="AD41" s="28"/>
      <c r="AE41" s="36"/>
      <c r="AF41" s="36"/>
      <c r="AG41" s="28">
        <v>16</v>
      </c>
      <c r="AH41" s="28">
        <v>16</v>
      </c>
      <c r="AI41" s="36">
        <v>0</v>
      </c>
      <c r="AJ41" s="36">
        <v>43</v>
      </c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49"/>
      <c r="AW41" s="56"/>
      <c r="AX41" s="36"/>
      <c r="AY41" s="36"/>
      <c r="AZ41" s="28"/>
      <c r="BA41" s="28">
        <v>3</v>
      </c>
      <c r="BB41" s="28"/>
      <c r="BC41" s="36"/>
      <c r="BD41" s="42"/>
      <c r="BE41" s="78">
        <f t="shared" si="24"/>
        <v>1.28</v>
      </c>
      <c r="BF41" s="36">
        <f t="shared" si="30"/>
        <v>3</v>
      </c>
      <c r="BG41" s="36"/>
      <c r="BH41" s="36"/>
    </row>
    <row r="42" spans="1:60" s="30" customFormat="1" ht="35.25" customHeight="1" x14ac:dyDescent="0.25">
      <c r="A42" s="86" t="s">
        <v>75</v>
      </c>
      <c r="B42" s="51" t="s">
        <v>90</v>
      </c>
      <c r="C42" s="23" t="s">
        <v>119</v>
      </c>
      <c r="D42" s="23">
        <f t="shared" si="25"/>
        <v>4</v>
      </c>
      <c r="E42" s="46">
        <f t="shared" si="22"/>
        <v>100</v>
      </c>
      <c r="F42" s="46">
        <f t="shared" si="23"/>
        <v>32</v>
      </c>
      <c r="G42" s="47">
        <f t="shared" si="26"/>
        <v>16</v>
      </c>
      <c r="H42" s="47">
        <f t="shared" si="27"/>
        <v>16</v>
      </c>
      <c r="I42" s="44">
        <v>8</v>
      </c>
      <c r="J42" s="44">
        <v>8</v>
      </c>
      <c r="K42" s="44"/>
      <c r="L42" s="44"/>
      <c r="M42" s="44"/>
      <c r="N42" s="27"/>
      <c r="O42" s="47">
        <f t="shared" si="28"/>
        <v>0</v>
      </c>
      <c r="P42" s="46">
        <f t="shared" si="29"/>
        <v>68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8"/>
      <c r="AH42" s="28"/>
      <c r="AI42" s="36"/>
      <c r="AJ42" s="36"/>
      <c r="AK42" s="28">
        <v>16</v>
      </c>
      <c r="AL42" s="28">
        <v>16</v>
      </c>
      <c r="AM42" s="36">
        <v>0</v>
      </c>
      <c r="AN42" s="36">
        <v>68</v>
      </c>
      <c r="AO42" s="36"/>
      <c r="AP42" s="36"/>
      <c r="AQ42" s="36"/>
      <c r="AR42" s="36"/>
      <c r="AS42" s="36"/>
      <c r="AT42" s="36"/>
      <c r="AU42" s="36"/>
      <c r="AV42" s="49"/>
      <c r="AW42" s="56"/>
      <c r="AX42" s="36"/>
      <c r="AY42" s="36"/>
      <c r="AZ42" s="36"/>
      <c r="BA42" s="28"/>
      <c r="BB42" s="28">
        <v>4</v>
      </c>
      <c r="BC42" s="36"/>
      <c r="BD42" s="42"/>
      <c r="BE42" s="78">
        <f t="shared" si="24"/>
        <v>1.28</v>
      </c>
      <c r="BF42" s="36">
        <f t="shared" si="30"/>
        <v>4</v>
      </c>
      <c r="BG42" s="36"/>
      <c r="BH42" s="36"/>
    </row>
    <row r="43" spans="1:60" s="30" customFormat="1" ht="40.5" customHeight="1" x14ac:dyDescent="0.25">
      <c r="A43" s="86" t="s">
        <v>76</v>
      </c>
      <c r="B43" s="51" t="s">
        <v>197</v>
      </c>
      <c r="C43" s="23" t="s">
        <v>130</v>
      </c>
      <c r="D43" s="23">
        <f t="shared" si="25"/>
        <v>3</v>
      </c>
      <c r="E43" s="46">
        <f t="shared" si="22"/>
        <v>75</v>
      </c>
      <c r="F43" s="46">
        <f t="shared" si="23"/>
        <v>24</v>
      </c>
      <c r="G43" s="47">
        <f t="shared" si="26"/>
        <v>8</v>
      </c>
      <c r="H43" s="47">
        <f t="shared" si="27"/>
        <v>16</v>
      </c>
      <c r="I43" s="44"/>
      <c r="J43" s="44">
        <v>16</v>
      </c>
      <c r="K43" s="44"/>
      <c r="L43" s="44"/>
      <c r="M43" s="44"/>
      <c r="N43" s="27"/>
      <c r="O43" s="47">
        <f t="shared" si="28"/>
        <v>0</v>
      </c>
      <c r="P43" s="46">
        <f t="shared" si="29"/>
        <v>51</v>
      </c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28"/>
      <c r="AL43" s="28"/>
      <c r="AM43" s="36"/>
      <c r="AN43" s="36"/>
      <c r="AO43" s="28">
        <v>8</v>
      </c>
      <c r="AP43" s="28">
        <v>16</v>
      </c>
      <c r="AQ43" s="36">
        <v>0</v>
      </c>
      <c r="AR43" s="36">
        <v>51</v>
      </c>
      <c r="AS43" s="36"/>
      <c r="AT43" s="36"/>
      <c r="AU43" s="36"/>
      <c r="AV43" s="49"/>
      <c r="AW43" s="56"/>
      <c r="AX43" s="36"/>
      <c r="AY43" s="36"/>
      <c r="AZ43" s="36"/>
      <c r="BA43" s="36"/>
      <c r="BB43" s="36"/>
      <c r="BC43" s="28">
        <v>3</v>
      </c>
      <c r="BD43" s="42"/>
      <c r="BE43" s="78">
        <f t="shared" si="24"/>
        <v>0.96</v>
      </c>
      <c r="BF43" s="36">
        <f t="shared" si="30"/>
        <v>3</v>
      </c>
      <c r="BG43" s="36"/>
      <c r="BH43" s="36"/>
    </row>
    <row r="44" spans="1:60" s="30" customFormat="1" x14ac:dyDescent="0.25">
      <c r="A44" s="86" t="s">
        <v>77</v>
      </c>
      <c r="B44" s="51" t="s">
        <v>93</v>
      </c>
      <c r="C44" s="23" t="s">
        <v>170</v>
      </c>
      <c r="D44" s="23">
        <f t="shared" si="25"/>
        <v>1</v>
      </c>
      <c r="E44" s="46">
        <f t="shared" si="22"/>
        <v>25</v>
      </c>
      <c r="F44" s="46">
        <f t="shared" si="23"/>
        <v>10</v>
      </c>
      <c r="G44" s="47">
        <f t="shared" si="26"/>
        <v>0</v>
      </c>
      <c r="H44" s="47">
        <f t="shared" si="27"/>
        <v>10</v>
      </c>
      <c r="I44" s="27"/>
      <c r="J44" s="27">
        <v>10</v>
      </c>
      <c r="K44" s="27"/>
      <c r="L44" s="27"/>
      <c r="M44" s="27"/>
      <c r="N44" s="27"/>
      <c r="O44" s="47">
        <f t="shared" si="28"/>
        <v>0</v>
      </c>
      <c r="P44" s="46">
        <f t="shared" si="29"/>
        <v>15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28">
        <v>0</v>
      </c>
      <c r="AL44" s="28">
        <v>10</v>
      </c>
      <c r="AM44" s="36"/>
      <c r="AN44" s="36">
        <v>15</v>
      </c>
      <c r="AO44" s="36"/>
      <c r="AP44" s="36"/>
      <c r="AQ44" s="36"/>
      <c r="AR44" s="36"/>
      <c r="AS44" s="36"/>
      <c r="AT44" s="36"/>
      <c r="AU44" s="36"/>
      <c r="AV44" s="49"/>
      <c r="AW44" s="56"/>
      <c r="AX44" s="36"/>
      <c r="AY44" s="36"/>
      <c r="AZ44" s="36"/>
      <c r="BA44" s="36"/>
      <c r="BB44" s="28">
        <v>1</v>
      </c>
      <c r="BC44" s="28"/>
      <c r="BD44" s="42"/>
      <c r="BE44" s="78">
        <f t="shared" si="24"/>
        <v>0.4</v>
      </c>
      <c r="BF44" s="36">
        <f t="shared" si="30"/>
        <v>1</v>
      </c>
      <c r="BG44" s="36"/>
      <c r="BH44" s="36"/>
    </row>
    <row r="45" spans="1:60" s="30" customFormat="1" x14ac:dyDescent="0.25">
      <c r="A45" s="88" t="s">
        <v>78</v>
      </c>
      <c r="B45" s="52" t="s">
        <v>163</v>
      </c>
      <c r="C45" s="23" t="s">
        <v>174</v>
      </c>
      <c r="D45" s="23">
        <f t="shared" si="25"/>
        <v>1</v>
      </c>
      <c r="E45" s="46">
        <f t="shared" si="22"/>
        <v>25</v>
      </c>
      <c r="F45" s="46">
        <f t="shared" si="23"/>
        <v>10</v>
      </c>
      <c r="G45" s="47">
        <f t="shared" si="26"/>
        <v>0</v>
      </c>
      <c r="H45" s="47">
        <f t="shared" si="27"/>
        <v>10</v>
      </c>
      <c r="I45" s="27"/>
      <c r="J45" s="27"/>
      <c r="K45" s="27"/>
      <c r="L45" s="27">
        <v>10</v>
      </c>
      <c r="M45" s="27"/>
      <c r="N45" s="27"/>
      <c r="O45" s="47">
        <f t="shared" si="28"/>
        <v>0</v>
      </c>
      <c r="P45" s="46">
        <f t="shared" si="29"/>
        <v>15</v>
      </c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28"/>
      <c r="AD45" s="36"/>
      <c r="AE45" s="36"/>
      <c r="AF45" s="36"/>
      <c r="AG45" s="28"/>
      <c r="AH45" s="28">
        <v>10</v>
      </c>
      <c r="AI45" s="36">
        <v>0</v>
      </c>
      <c r="AJ45" s="36">
        <v>15</v>
      </c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49"/>
      <c r="AW45" s="56"/>
      <c r="AX45" s="36"/>
      <c r="AY45" s="36"/>
      <c r="AZ45" s="28"/>
      <c r="BA45" s="28">
        <v>1</v>
      </c>
      <c r="BB45" s="36"/>
      <c r="BC45" s="36"/>
      <c r="BD45" s="42"/>
      <c r="BE45" s="78">
        <f t="shared" si="24"/>
        <v>0.4</v>
      </c>
      <c r="BF45" s="36">
        <f t="shared" si="30"/>
        <v>1</v>
      </c>
      <c r="BG45" s="36"/>
      <c r="BH45" s="36"/>
    </row>
    <row r="46" spans="1:60" s="30" customFormat="1" ht="46.5" customHeight="1" x14ac:dyDescent="0.25">
      <c r="A46" s="86" t="s">
        <v>127</v>
      </c>
      <c r="B46" s="51" t="s">
        <v>128</v>
      </c>
      <c r="C46" s="23" t="s">
        <v>175</v>
      </c>
      <c r="D46" s="23">
        <f t="shared" si="25"/>
        <v>4</v>
      </c>
      <c r="E46" s="46">
        <f t="shared" si="22"/>
        <v>100</v>
      </c>
      <c r="F46" s="46">
        <f t="shared" si="23"/>
        <v>32</v>
      </c>
      <c r="G46" s="47">
        <f t="shared" si="26"/>
        <v>0</v>
      </c>
      <c r="H46" s="47">
        <f t="shared" si="27"/>
        <v>32</v>
      </c>
      <c r="I46" s="27"/>
      <c r="J46" s="27"/>
      <c r="K46" s="27">
        <v>32</v>
      </c>
      <c r="L46" s="27"/>
      <c r="M46" s="27"/>
      <c r="N46" s="27"/>
      <c r="O46" s="47">
        <f t="shared" si="28"/>
        <v>0</v>
      </c>
      <c r="P46" s="46">
        <f t="shared" si="29"/>
        <v>68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28"/>
      <c r="AD46" s="36"/>
      <c r="AE46" s="36"/>
      <c r="AF46" s="36"/>
      <c r="AG46" s="28"/>
      <c r="AH46" s="28">
        <v>16</v>
      </c>
      <c r="AI46" s="36">
        <v>0</v>
      </c>
      <c r="AJ46" s="49">
        <v>34</v>
      </c>
      <c r="AK46" s="28"/>
      <c r="AL46" s="28">
        <v>16</v>
      </c>
      <c r="AM46" s="36">
        <v>0</v>
      </c>
      <c r="AN46" s="49">
        <v>34</v>
      </c>
      <c r="AO46" s="36"/>
      <c r="AP46" s="36"/>
      <c r="AQ46" s="36"/>
      <c r="AR46" s="36"/>
      <c r="AS46" s="36"/>
      <c r="AT46" s="36"/>
      <c r="AU46" s="36"/>
      <c r="AV46" s="49"/>
      <c r="AW46" s="56"/>
      <c r="AX46" s="36"/>
      <c r="AY46" s="36"/>
      <c r="AZ46" s="28"/>
      <c r="BA46" s="28">
        <v>2</v>
      </c>
      <c r="BB46" s="28">
        <v>2</v>
      </c>
      <c r="BC46" s="36"/>
      <c r="BD46" s="42"/>
      <c r="BE46" s="78">
        <f t="shared" si="24"/>
        <v>1.28</v>
      </c>
      <c r="BF46" s="36">
        <f t="shared" si="30"/>
        <v>4</v>
      </c>
      <c r="BG46" s="36"/>
      <c r="BH46" s="36"/>
    </row>
    <row r="47" spans="1:60" s="6" customFormat="1" ht="43.25" customHeight="1" x14ac:dyDescent="0.25">
      <c r="A47" s="86" t="s">
        <v>141</v>
      </c>
      <c r="B47" s="51" t="s">
        <v>181</v>
      </c>
      <c r="C47" s="23" t="s">
        <v>182</v>
      </c>
      <c r="D47" s="23">
        <f t="shared" si="25"/>
        <v>10</v>
      </c>
      <c r="E47" s="46">
        <f t="shared" si="22"/>
        <v>250</v>
      </c>
      <c r="F47" s="46">
        <f t="shared" si="23"/>
        <v>65</v>
      </c>
      <c r="G47" s="47">
        <f>SUM(Q47,U47,Y47,AC47,AG47,AK47,AO47,AS47)</f>
        <v>0</v>
      </c>
      <c r="H47" s="47">
        <f>SUM(R47,V47,Z47,AD47,AH47,AL47,AP47,AT47)</f>
        <v>40</v>
      </c>
      <c r="I47" s="44"/>
      <c r="J47" s="27"/>
      <c r="K47" s="44"/>
      <c r="L47" s="27"/>
      <c r="M47" s="27">
        <v>40</v>
      </c>
      <c r="N47" s="27"/>
      <c r="O47" s="47">
        <f>SUM(S47,W47,AA47,AE47,AI47,AM47,AQ47,AU47)</f>
        <v>25</v>
      </c>
      <c r="P47" s="46">
        <f>SUM(T47,X47,AB47,AF47,AJ47,AN47,AR47,AV47)</f>
        <v>185</v>
      </c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43">
        <v>8</v>
      </c>
      <c r="AM47" s="58"/>
      <c r="AN47" s="58">
        <v>17</v>
      </c>
      <c r="AO47" s="58"/>
      <c r="AP47" s="43">
        <v>16</v>
      </c>
      <c r="AQ47" s="58">
        <v>10</v>
      </c>
      <c r="AR47" s="59">
        <v>49</v>
      </c>
      <c r="AS47" s="36"/>
      <c r="AT47" s="28">
        <v>16</v>
      </c>
      <c r="AU47" s="36">
        <v>15</v>
      </c>
      <c r="AV47" s="49">
        <v>119</v>
      </c>
      <c r="AW47" s="56"/>
      <c r="AX47" s="36"/>
      <c r="AY47" s="36"/>
      <c r="AZ47" s="36"/>
      <c r="BA47" s="36"/>
      <c r="BB47" s="43">
        <v>1</v>
      </c>
      <c r="BC47" s="28">
        <v>3</v>
      </c>
      <c r="BD47" s="60">
        <v>6</v>
      </c>
      <c r="BE47" s="78">
        <f t="shared" si="24"/>
        <v>2.6</v>
      </c>
      <c r="BF47" s="36">
        <f t="shared" si="30"/>
        <v>10</v>
      </c>
      <c r="BG47" s="36"/>
      <c r="BH47" s="36">
        <v>10</v>
      </c>
    </row>
    <row r="48" spans="1:60" s="6" customFormat="1" ht="60" customHeight="1" x14ac:dyDescent="0.25">
      <c r="A48" s="57" t="s">
        <v>79</v>
      </c>
      <c r="B48" s="89" t="s">
        <v>80</v>
      </c>
      <c r="C48" s="61"/>
      <c r="D48" s="61">
        <f>SUM(D49:D59)</f>
        <v>31</v>
      </c>
      <c r="E48" s="61">
        <f t="shared" ref="E48:BH48" si="31">SUM(E49:E59)</f>
        <v>765</v>
      </c>
      <c r="F48" s="61">
        <f t="shared" si="31"/>
        <v>408</v>
      </c>
      <c r="G48" s="61">
        <f t="shared" si="31"/>
        <v>70</v>
      </c>
      <c r="H48" s="61">
        <f t="shared" si="31"/>
        <v>338</v>
      </c>
      <c r="I48" s="61">
        <f t="shared" si="31"/>
        <v>8</v>
      </c>
      <c r="J48" s="61">
        <f t="shared" si="31"/>
        <v>40</v>
      </c>
      <c r="K48" s="61">
        <f t="shared" si="31"/>
        <v>240</v>
      </c>
      <c r="L48" s="61">
        <f t="shared" si="31"/>
        <v>50</v>
      </c>
      <c r="M48" s="61">
        <f t="shared" si="31"/>
        <v>0</v>
      </c>
      <c r="N48" s="61">
        <f t="shared" si="31"/>
        <v>0</v>
      </c>
      <c r="O48" s="61">
        <f t="shared" si="31"/>
        <v>0</v>
      </c>
      <c r="P48" s="61">
        <f t="shared" si="31"/>
        <v>357</v>
      </c>
      <c r="Q48" s="61">
        <f t="shared" si="31"/>
        <v>0</v>
      </c>
      <c r="R48" s="61">
        <f t="shared" si="31"/>
        <v>0</v>
      </c>
      <c r="S48" s="61">
        <f t="shared" si="31"/>
        <v>0</v>
      </c>
      <c r="T48" s="61">
        <f t="shared" si="31"/>
        <v>0</v>
      </c>
      <c r="U48" s="61">
        <f t="shared" si="31"/>
        <v>0</v>
      </c>
      <c r="V48" s="61">
        <f t="shared" si="31"/>
        <v>240</v>
      </c>
      <c r="W48" s="61">
        <f t="shared" si="31"/>
        <v>0</v>
      </c>
      <c r="X48" s="61">
        <f t="shared" si="31"/>
        <v>0</v>
      </c>
      <c r="Y48" s="61">
        <f t="shared" si="31"/>
        <v>0</v>
      </c>
      <c r="Z48" s="61">
        <f t="shared" si="31"/>
        <v>16</v>
      </c>
      <c r="AA48" s="61">
        <f t="shared" si="31"/>
        <v>0</v>
      </c>
      <c r="AB48" s="61">
        <f t="shared" si="31"/>
        <v>59</v>
      </c>
      <c r="AC48" s="61">
        <f t="shared" si="31"/>
        <v>20</v>
      </c>
      <c r="AD48" s="61">
        <f t="shared" si="31"/>
        <v>8</v>
      </c>
      <c r="AE48" s="61">
        <f t="shared" si="31"/>
        <v>0</v>
      </c>
      <c r="AF48" s="61">
        <f t="shared" si="31"/>
        <v>47</v>
      </c>
      <c r="AG48" s="61">
        <f t="shared" si="31"/>
        <v>18</v>
      </c>
      <c r="AH48" s="61">
        <f t="shared" si="31"/>
        <v>18</v>
      </c>
      <c r="AI48" s="61">
        <f t="shared" si="31"/>
        <v>0</v>
      </c>
      <c r="AJ48" s="61">
        <f t="shared" si="31"/>
        <v>64</v>
      </c>
      <c r="AK48" s="61">
        <f t="shared" si="31"/>
        <v>16</v>
      </c>
      <c r="AL48" s="61">
        <f t="shared" si="31"/>
        <v>24</v>
      </c>
      <c r="AM48" s="61">
        <f t="shared" si="31"/>
        <v>0</v>
      </c>
      <c r="AN48" s="61">
        <f t="shared" si="31"/>
        <v>85</v>
      </c>
      <c r="AO48" s="61">
        <f t="shared" si="31"/>
        <v>16</v>
      </c>
      <c r="AP48" s="61">
        <f t="shared" si="31"/>
        <v>24</v>
      </c>
      <c r="AQ48" s="61">
        <f t="shared" si="31"/>
        <v>0</v>
      </c>
      <c r="AR48" s="61">
        <f t="shared" si="31"/>
        <v>85</v>
      </c>
      <c r="AS48" s="61">
        <f t="shared" si="31"/>
        <v>0</v>
      </c>
      <c r="AT48" s="61">
        <f t="shared" si="31"/>
        <v>8</v>
      </c>
      <c r="AU48" s="61">
        <f t="shared" si="31"/>
        <v>0</v>
      </c>
      <c r="AV48" s="61">
        <f t="shared" si="31"/>
        <v>17</v>
      </c>
      <c r="AW48" s="61">
        <f t="shared" si="31"/>
        <v>0</v>
      </c>
      <c r="AX48" s="61">
        <f t="shared" si="31"/>
        <v>10</v>
      </c>
      <c r="AY48" s="61">
        <f t="shared" si="31"/>
        <v>3</v>
      </c>
      <c r="AZ48" s="61">
        <f t="shared" si="31"/>
        <v>3</v>
      </c>
      <c r="BA48" s="61">
        <f t="shared" si="31"/>
        <v>4</v>
      </c>
      <c r="BB48" s="61">
        <f t="shared" si="31"/>
        <v>5</v>
      </c>
      <c r="BC48" s="61">
        <f t="shared" si="31"/>
        <v>5</v>
      </c>
      <c r="BD48" s="61">
        <f t="shared" si="31"/>
        <v>1</v>
      </c>
      <c r="BE48" s="61">
        <f t="shared" si="31"/>
        <v>16.32</v>
      </c>
      <c r="BF48" s="61">
        <f t="shared" si="31"/>
        <v>31</v>
      </c>
      <c r="BG48" s="61">
        <f t="shared" si="31"/>
        <v>0</v>
      </c>
      <c r="BH48" s="61">
        <f t="shared" si="31"/>
        <v>0</v>
      </c>
    </row>
    <row r="49" spans="1:60" s="6" customFormat="1" ht="33" customHeight="1" x14ac:dyDescent="0.25">
      <c r="A49" s="86" t="s">
        <v>10</v>
      </c>
      <c r="B49" s="52" t="s">
        <v>112</v>
      </c>
      <c r="C49" s="23" t="s">
        <v>159</v>
      </c>
      <c r="D49" s="23">
        <f>E49/25</f>
        <v>2</v>
      </c>
      <c r="E49" s="46">
        <f t="shared" ref="E49:E58" si="32">SUM(F49,P49)</f>
        <v>50</v>
      </c>
      <c r="F49" s="46">
        <f t="shared" ref="F49:F58" si="33">SUM(G49:H49,O49)</f>
        <v>16</v>
      </c>
      <c r="G49" s="47">
        <f>SUM(Q49,U49,Y49,AC49,AG49,AK49,AO49,AS49)</f>
        <v>8</v>
      </c>
      <c r="H49" s="47">
        <f>SUM(R49,V49,Z49,AD49,AH49,AL49,AP49,AT49)</f>
        <v>8</v>
      </c>
      <c r="I49" s="27"/>
      <c r="J49" s="27"/>
      <c r="K49" s="27"/>
      <c r="L49" s="27">
        <v>8</v>
      </c>
      <c r="M49" s="27"/>
      <c r="N49" s="27"/>
      <c r="O49" s="47">
        <f>SUM(S49,W49,AA49,AE49,AI49,AM49,AQ49,AU49)</f>
        <v>0</v>
      </c>
      <c r="P49" s="46">
        <f>SUM(T49,X49,AB49,AF49,AJ49,AN49,AR49,AV49)</f>
        <v>34</v>
      </c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28">
        <v>8</v>
      </c>
      <c r="AD49" s="28">
        <v>8</v>
      </c>
      <c r="AE49" s="36">
        <v>0</v>
      </c>
      <c r="AF49" s="36">
        <v>34</v>
      </c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49"/>
      <c r="AW49" s="56"/>
      <c r="AX49" s="36"/>
      <c r="AY49" s="36"/>
      <c r="AZ49" s="28">
        <v>2</v>
      </c>
      <c r="BA49" s="36"/>
      <c r="BB49" s="28"/>
      <c r="BC49" s="28"/>
      <c r="BD49" s="33"/>
      <c r="BE49" s="78">
        <f>SUM(F49)/25</f>
        <v>0.64</v>
      </c>
      <c r="BF49" s="36">
        <f>SUM(AW49:BD49)</f>
        <v>2</v>
      </c>
      <c r="BG49" s="36"/>
      <c r="BH49" s="36"/>
    </row>
    <row r="50" spans="1:60" s="6" customFormat="1" x14ac:dyDescent="0.25">
      <c r="A50" s="86" t="s">
        <v>9</v>
      </c>
      <c r="B50" s="52" t="s">
        <v>113</v>
      </c>
      <c r="C50" s="23" t="s">
        <v>174</v>
      </c>
      <c r="D50" s="23">
        <f t="shared" ref="D50:D58" si="34">E50/25</f>
        <v>2</v>
      </c>
      <c r="E50" s="46">
        <f t="shared" si="32"/>
        <v>50</v>
      </c>
      <c r="F50" s="46">
        <f t="shared" si="33"/>
        <v>16</v>
      </c>
      <c r="G50" s="47">
        <f t="shared" ref="G50:G55" si="35">SUM(Q50,U50,Y50,AC50,AG50,AK50,AO50,AS50)</f>
        <v>8</v>
      </c>
      <c r="H50" s="47">
        <f t="shared" ref="H50:H55" si="36">SUM(R50,V50,Z50,AD50,AH50,AL50,AP50,AT50)</f>
        <v>8</v>
      </c>
      <c r="I50" s="27"/>
      <c r="J50" s="27"/>
      <c r="K50" s="27"/>
      <c r="L50" s="27">
        <v>8</v>
      </c>
      <c r="M50" s="27"/>
      <c r="N50" s="27"/>
      <c r="O50" s="47">
        <f t="shared" ref="O50:O58" si="37">SUM(S50,W50,AA50,AE50,AI50,AM50,AQ50,AU50)</f>
        <v>0</v>
      </c>
      <c r="P50" s="46">
        <f t="shared" ref="P50:P58" si="38">SUM(T50,X50,AB50,AF50,AJ50,AN50,AR50,AV50)</f>
        <v>34</v>
      </c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28"/>
      <c r="AD50" s="28"/>
      <c r="AE50" s="36"/>
      <c r="AF50" s="36"/>
      <c r="AG50" s="28">
        <v>8</v>
      </c>
      <c r="AH50" s="28">
        <v>8</v>
      </c>
      <c r="AI50" s="36">
        <v>0</v>
      </c>
      <c r="AJ50" s="36">
        <v>34</v>
      </c>
      <c r="AK50" s="36"/>
      <c r="AL50" s="36"/>
      <c r="AM50" s="58"/>
      <c r="AN50" s="58"/>
      <c r="AO50" s="58"/>
      <c r="AP50" s="58"/>
      <c r="AQ50" s="58"/>
      <c r="AR50" s="58"/>
      <c r="AS50" s="58"/>
      <c r="AT50" s="58"/>
      <c r="AU50" s="58"/>
      <c r="AV50" s="59"/>
      <c r="AW50" s="62"/>
      <c r="AX50" s="58"/>
      <c r="AY50" s="58"/>
      <c r="AZ50" s="43"/>
      <c r="BA50" s="43">
        <v>2</v>
      </c>
      <c r="BB50" s="43"/>
      <c r="BC50" s="43"/>
      <c r="BD50" s="63"/>
      <c r="BE50" s="78">
        <f t="shared" ref="BE50:BE58" si="39">SUM(F50)/25</f>
        <v>0.64</v>
      </c>
      <c r="BF50" s="36">
        <f t="shared" ref="BF50:BF58" si="40">SUM(AW50:BD50)</f>
        <v>2</v>
      </c>
      <c r="BG50" s="58"/>
      <c r="BH50" s="58"/>
    </row>
    <row r="51" spans="1:60" s="6" customFormat="1" ht="33" customHeight="1" x14ac:dyDescent="0.25">
      <c r="A51" s="86" t="s">
        <v>8</v>
      </c>
      <c r="B51" s="52" t="s">
        <v>94</v>
      </c>
      <c r="C51" s="23" t="s">
        <v>169</v>
      </c>
      <c r="D51" s="23">
        <f t="shared" si="34"/>
        <v>1</v>
      </c>
      <c r="E51" s="46">
        <f t="shared" si="32"/>
        <v>25</v>
      </c>
      <c r="F51" s="46">
        <f t="shared" si="33"/>
        <v>12</v>
      </c>
      <c r="G51" s="47">
        <f t="shared" si="35"/>
        <v>12</v>
      </c>
      <c r="H51" s="47">
        <f t="shared" si="36"/>
        <v>0</v>
      </c>
      <c r="I51" s="27"/>
      <c r="J51" s="27"/>
      <c r="K51" s="27"/>
      <c r="L51" s="27"/>
      <c r="M51" s="27"/>
      <c r="N51" s="27"/>
      <c r="O51" s="47">
        <f t="shared" si="37"/>
        <v>0</v>
      </c>
      <c r="P51" s="46">
        <f t="shared" si="38"/>
        <v>13</v>
      </c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28">
        <v>12</v>
      </c>
      <c r="AD51" s="28"/>
      <c r="AE51" s="36"/>
      <c r="AF51" s="36">
        <v>13</v>
      </c>
      <c r="AG51" s="28"/>
      <c r="AH51" s="28"/>
      <c r="AI51" s="36"/>
      <c r="AJ51" s="36"/>
      <c r="AK51" s="36"/>
      <c r="AL51" s="36"/>
      <c r="AM51" s="58"/>
      <c r="AN51" s="58"/>
      <c r="AO51" s="58"/>
      <c r="AP51" s="58"/>
      <c r="AQ51" s="58"/>
      <c r="AR51" s="58"/>
      <c r="AS51" s="58"/>
      <c r="AT51" s="58"/>
      <c r="AU51" s="58"/>
      <c r="AV51" s="59"/>
      <c r="AW51" s="62"/>
      <c r="AX51" s="58"/>
      <c r="AY51" s="58"/>
      <c r="AZ51" s="43">
        <v>1</v>
      </c>
      <c r="BA51" s="43"/>
      <c r="BB51" s="43"/>
      <c r="BC51" s="43"/>
      <c r="BD51" s="63"/>
      <c r="BE51" s="78">
        <f t="shared" si="39"/>
        <v>0.48</v>
      </c>
      <c r="BF51" s="36">
        <f t="shared" si="40"/>
        <v>1</v>
      </c>
      <c r="BG51" s="58"/>
      <c r="BH51" s="58"/>
    </row>
    <row r="52" spans="1:60" s="6" customFormat="1" x14ac:dyDescent="0.25">
      <c r="A52" s="86" t="s">
        <v>7</v>
      </c>
      <c r="B52" s="52" t="s">
        <v>91</v>
      </c>
      <c r="C52" s="23" t="s">
        <v>119</v>
      </c>
      <c r="D52" s="23">
        <f t="shared" si="34"/>
        <v>2</v>
      </c>
      <c r="E52" s="46">
        <f t="shared" si="32"/>
        <v>50</v>
      </c>
      <c r="F52" s="46">
        <f t="shared" si="33"/>
        <v>16</v>
      </c>
      <c r="G52" s="47">
        <f t="shared" si="35"/>
        <v>8</v>
      </c>
      <c r="H52" s="47">
        <f t="shared" si="36"/>
        <v>8</v>
      </c>
      <c r="I52" s="27">
        <v>8</v>
      </c>
      <c r="J52" s="27"/>
      <c r="K52" s="27"/>
      <c r="L52" s="27"/>
      <c r="M52" s="27"/>
      <c r="N52" s="27"/>
      <c r="O52" s="47">
        <f t="shared" si="37"/>
        <v>0</v>
      </c>
      <c r="P52" s="46">
        <f t="shared" si="38"/>
        <v>34</v>
      </c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8"/>
      <c r="AD52" s="28"/>
      <c r="AE52" s="36"/>
      <c r="AF52" s="36"/>
      <c r="AG52" s="28"/>
      <c r="AH52" s="28"/>
      <c r="AI52" s="36"/>
      <c r="AJ52" s="36"/>
      <c r="AK52" s="28">
        <v>8</v>
      </c>
      <c r="AL52" s="28">
        <v>8</v>
      </c>
      <c r="AM52" s="58">
        <v>0</v>
      </c>
      <c r="AN52" s="58">
        <v>34</v>
      </c>
      <c r="AO52" s="58"/>
      <c r="AP52" s="58"/>
      <c r="AQ52" s="58"/>
      <c r="AR52" s="58"/>
      <c r="AS52" s="58"/>
      <c r="AT52" s="58"/>
      <c r="AU52" s="58"/>
      <c r="AV52" s="59"/>
      <c r="AW52" s="62"/>
      <c r="AX52" s="58"/>
      <c r="AY52" s="58"/>
      <c r="AZ52" s="43"/>
      <c r="BA52" s="58"/>
      <c r="BB52" s="43">
        <v>2</v>
      </c>
      <c r="BC52" s="43"/>
      <c r="BD52" s="63"/>
      <c r="BE52" s="78">
        <f t="shared" si="39"/>
        <v>0.64</v>
      </c>
      <c r="BF52" s="36">
        <f t="shared" si="40"/>
        <v>2</v>
      </c>
      <c r="BG52" s="58"/>
      <c r="BH52" s="58"/>
    </row>
    <row r="53" spans="1:60" s="6" customFormat="1" ht="35.25" customHeight="1" x14ac:dyDescent="0.25">
      <c r="A53" s="86" t="s">
        <v>6</v>
      </c>
      <c r="B53" s="52" t="s">
        <v>95</v>
      </c>
      <c r="C53" s="23" t="s">
        <v>130</v>
      </c>
      <c r="D53" s="23">
        <f t="shared" si="34"/>
        <v>2</v>
      </c>
      <c r="E53" s="46">
        <f t="shared" si="32"/>
        <v>50</v>
      </c>
      <c r="F53" s="46">
        <f t="shared" si="33"/>
        <v>16</v>
      </c>
      <c r="G53" s="47">
        <f t="shared" si="35"/>
        <v>8</v>
      </c>
      <c r="H53" s="47">
        <f t="shared" si="36"/>
        <v>8</v>
      </c>
      <c r="I53" s="27"/>
      <c r="J53" s="27"/>
      <c r="K53" s="27"/>
      <c r="L53" s="27">
        <v>8</v>
      </c>
      <c r="M53" s="27"/>
      <c r="N53" s="27"/>
      <c r="O53" s="47">
        <f t="shared" si="37"/>
        <v>0</v>
      </c>
      <c r="P53" s="46">
        <f t="shared" si="38"/>
        <v>34</v>
      </c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28"/>
      <c r="AD53" s="28"/>
      <c r="AE53" s="36"/>
      <c r="AF53" s="36"/>
      <c r="AG53" s="28"/>
      <c r="AH53" s="28"/>
      <c r="AI53" s="36"/>
      <c r="AJ53" s="36"/>
      <c r="AK53" s="36"/>
      <c r="AL53" s="36"/>
      <c r="AM53" s="58"/>
      <c r="AN53" s="58"/>
      <c r="AO53" s="43">
        <v>8</v>
      </c>
      <c r="AP53" s="43">
        <v>8</v>
      </c>
      <c r="AQ53" s="58">
        <v>0</v>
      </c>
      <c r="AR53" s="58">
        <v>34</v>
      </c>
      <c r="AS53" s="58"/>
      <c r="AT53" s="58"/>
      <c r="AU53" s="58"/>
      <c r="AV53" s="59"/>
      <c r="AW53" s="62"/>
      <c r="AX53" s="58"/>
      <c r="AY53" s="58"/>
      <c r="AZ53" s="43"/>
      <c r="BA53" s="43"/>
      <c r="BB53" s="43"/>
      <c r="BC53" s="43">
        <v>2</v>
      </c>
      <c r="BD53" s="63"/>
      <c r="BE53" s="78">
        <f t="shared" si="39"/>
        <v>0.64</v>
      </c>
      <c r="BF53" s="36">
        <f t="shared" si="40"/>
        <v>2</v>
      </c>
      <c r="BG53" s="58"/>
      <c r="BH53" s="58"/>
    </row>
    <row r="54" spans="1:60" s="6" customFormat="1" x14ac:dyDescent="0.25">
      <c r="A54" s="86" t="s">
        <v>5</v>
      </c>
      <c r="B54" s="52" t="s">
        <v>96</v>
      </c>
      <c r="C54" s="23" t="s">
        <v>176</v>
      </c>
      <c r="D54" s="23">
        <f t="shared" si="34"/>
        <v>1</v>
      </c>
      <c r="E54" s="46">
        <f t="shared" si="32"/>
        <v>25</v>
      </c>
      <c r="F54" s="46">
        <f t="shared" si="33"/>
        <v>8</v>
      </c>
      <c r="G54" s="47">
        <f t="shared" si="35"/>
        <v>0</v>
      </c>
      <c r="H54" s="47">
        <f t="shared" si="36"/>
        <v>8</v>
      </c>
      <c r="I54" s="27"/>
      <c r="J54" s="27"/>
      <c r="K54" s="27"/>
      <c r="L54" s="27">
        <v>8</v>
      </c>
      <c r="M54" s="27"/>
      <c r="N54" s="27"/>
      <c r="O54" s="47">
        <f t="shared" si="37"/>
        <v>0</v>
      </c>
      <c r="P54" s="46">
        <f t="shared" si="38"/>
        <v>17</v>
      </c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28"/>
      <c r="AD54" s="28"/>
      <c r="AE54" s="36"/>
      <c r="AF54" s="36"/>
      <c r="AG54" s="28"/>
      <c r="AH54" s="28"/>
      <c r="AI54" s="36"/>
      <c r="AJ54" s="36"/>
      <c r="AK54" s="36"/>
      <c r="AL54" s="36"/>
      <c r="AM54" s="58"/>
      <c r="AN54" s="58"/>
      <c r="AO54" s="58"/>
      <c r="AP54" s="58"/>
      <c r="AQ54" s="58"/>
      <c r="AR54" s="58"/>
      <c r="AS54" s="43"/>
      <c r="AT54" s="43">
        <v>8</v>
      </c>
      <c r="AU54" s="58">
        <v>0</v>
      </c>
      <c r="AV54" s="59">
        <v>17</v>
      </c>
      <c r="AW54" s="62"/>
      <c r="AX54" s="58"/>
      <c r="AY54" s="58"/>
      <c r="AZ54" s="43"/>
      <c r="BA54" s="43"/>
      <c r="BB54" s="43"/>
      <c r="BC54" s="43"/>
      <c r="BD54" s="63">
        <v>1</v>
      </c>
      <c r="BE54" s="78">
        <f t="shared" si="39"/>
        <v>0.32</v>
      </c>
      <c r="BF54" s="36">
        <f t="shared" si="40"/>
        <v>1</v>
      </c>
      <c r="BG54" s="58"/>
      <c r="BH54" s="58"/>
    </row>
    <row r="55" spans="1:60" s="6" customFormat="1" ht="35.25" customHeight="1" x14ac:dyDescent="0.25">
      <c r="A55" s="86" t="s">
        <v>20</v>
      </c>
      <c r="B55" s="52" t="s">
        <v>97</v>
      </c>
      <c r="C55" s="23" t="s">
        <v>130</v>
      </c>
      <c r="D55" s="23">
        <f t="shared" si="34"/>
        <v>3</v>
      </c>
      <c r="E55" s="46">
        <f t="shared" si="32"/>
        <v>75</v>
      </c>
      <c r="F55" s="46">
        <f t="shared" si="33"/>
        <v>24</v>
      </c>
      <c r="G55" s="47">
        <f t="shared" si="35"/>
        <v>8</v>
      </c>
      <c r="H55" s="47">
        <f t="shared" si="36"/>
        <v>16</v>
      </c>
      <c r="I55" s="27"/>
      <c r="J55" s="27">
        <v>8</v>
      </c>
      <c r="K55" s="27"/>
      <c r="L55" s="27">
        <v>8</v>
      </c>
      <c r="M55" s="27"/>
      <c r="N55" s="27"/>
      <c r="O55" s="47">
        <f t="shared" si="37"/>
        <v>0</v>
      </c>
      <c r="P55" s="46">
        <f t="shared" si="38"/>
        <v>51</v>
      </c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28"/>
      <c r="AD55" s="28"/>
      <c r="AE55" s="36"/>
      <c r="AF55" s="36"/>
      <c r="AG55" s="28"/>
      <c r="AH55" s="28"/>
      <c r="AI55" s="36"/>
      <c r="AJ55" s="36"/>
      <c r="AK55" s="28"/>
      <c r="AL55" s="28"/>
      <c r="AM55" s="58"/>
      <c r="AN55" s="58"/>
      <c r="AO55" s="43">
        <v>8</v>
      </c>
      <c r="AP55" s="43">
        <v>16</v>
      </c>
      <c r="AQ55" s="58">
        <v>0</v>
      </c>
      <c r="AR55" s="58">
        <v>51</v>
      </c>
      <c r="AS55" s="43"/>
      <c r="AT55" s="43"/>
      <c r="AU55" s="58"/>
      <c r="AV55" s="59"/>
      <c r="AW55" s="62"/>
      <c r="AX55" s="58"/>
      <c r="AY55" s="58"/>
      <c r="AZ55" s="43"/>
      <c r="BA55" s="58"/>
      <c r="BB55" s="43"/>
      <c r="BC55" s="43">
        <v>3</v>
      </c>
      <c r="BD55" s="63"/>
      <c r="BE55" s="78">
        <f t="shared" si="39"/>
        <v>0.96</v>
      </c>
      <c r="BF55" s="36">
        <f t="shared" si="40"/>
        <v>3</v>
      </c>
      <c r="BG55" s="58"/>
      <c r="BH55" s="58"/>
    </row>
    <row r="56" spans="1:60" s="6" customFormat="1" x14ac:dyDescent="0.25">
      <c r="A56" s="86" t="s">
        <v>21</v>
      </c>
      <c r="B56" s="74" t="s">
        <v>114</v>
      </c>
      <c r="C56" s="23" t="s">
        <v>119</v>
      </c>
      <c r="D56" s="23">
        <f t="shared" si="34"/>
        <v>3</v>
      </c>
      <c r="E56" s="46">
        <f t="shared" si="32"/>
        <v>75</v>
      </c>
      <c r="F56" s="46">
        <f t="shared" si="33"/>
        <v>24</v>
      </c>
      <c r="G56" s="47">
        <f t="shared" ref="G56:H58" si="41">SUM(Q56,U56,Y56,AC56,AG56,AK56,AO56,AS56)</f>
        <v>8</v>
      </c>
      <c r="H56" s="47">
        <f t="shared" si="41"/>
        <v>16</v>
      </c>
      <c r="I56" s="27"/>
      <c r="J56" s="27">
        <v>16</v>
      </c>
      <c r="K56" s="27"/>
      <c r="L56" s="27"/>
      <c r="M56" s="27"/>
      <c r="N56" s="27"/>
      <c r="O56" s="47">
        <f t="shared" si="37"/>
        <v>0</v>
      </c>
      <c r="P56" s="46">
        <f t="shared" si="38"/>
        <v>51</v>
      </c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28"/>
      <c r="AD56" s="28"/>
      <c r="AE56" s="36"/>
      <c r="AF56" s="36"/>
      <c r="AG56" s="28"/>
      <c r="AH56" s="28"/>
      <c r="AI56" s="36"/>
      <c r="AJ56" s="36"/>
      <c r="AK56" s="28">
        <v>8</v>
      </c>
      <c r="AL56" s="28">
        <v>16</v>
      </c>
      <c r="AM56" s="58">
        <v>0</v>
      </c>
      <c r="AN56" s="58">
        <v>51</v>
      </c>
      <c r="AO56" s="58"/>
      <c r="AP56" s="58"/>
      <c r="AQ56" s="58"/>
      <c r="AR56" s="58"/>
      <c r="AS56" s="43"/>
      <c r="AT56" s="43"/>
      <c r="AU56" s="58"/>
      <c r="AV56" s="59"/>
      <c r="AW56" s="62"/>
      <c r="AX56" s="58"/>
      <c r="AY56" s="58"/>
      <c r="AZ56" s="43"/>
      <c r="BA56" s="43"/>
      <c r="BB56" s="43">
        <v>3</v>
      </c>
      <c r="BC56" s="43"/>
      <c r="BD56" s="63"/>
      <c r="BE56" s="78">
        <f t="shared" si="39"/>
        <v>0.96</v>
      </c>
      <c r="BF56" s="36">
        <f t="shared" si="40"/>
        <v>3</v>
      </c>
      <c r="BG56" s="58"/>
      <c r="BH56" s="58"/>
    </row>
    <row r="57" spans="1:60" s="6" customFormat="1" ht="35.25" customHeight="1" x14ac:dyDescent="0.25">
      <c r="A57" s="86" t="s">
        <v>22</v>
      </c>
      <c r="B57" s="52" t="s">
        <v>115</v>
      </c>
      <c r="C57" s="23" t="s">
        <v>172</v>
      </c>
      <c r="D57" s="23">
        <f t="shared" si="34"/>
        <v>3</v>
      </c>
      <c r="E57" s="46">
        <f t="shared" si="32"/>
        <v>75</v>
      </c>
      <c r="F57" s="46">
        <f t="shared" si="33"/>
        <v>16</v>
      </c>
      <c r="G57" s="47">
        <f t="shared" si="41"/>
        <v>0</v>
      </c>
      <c r="H57" s="47">
        <f t="shared" si="41"/>
        <v>16</v>
      </c>
      <c r="I57" s="27"/>
      <c r="J57" s="27">
        <v>16</v>
      </c>
      <c r="K57" s="27"/>
      <c r="L57" s="27"/>
      <c r="M57" s="27"/>
      <c r="N57" s="27"/>
      <c r="O57" s="47">
        <f t="shared" si="37"/>
        <v>0</v>
      </c>
      <c r="P57" s="46">
        <f t="shared" si="38"/>
        <v>59</v>
      </c>
      <c r="Q57" s="36"/>
      <c r="R57" s="36"/>
      <c r="S57" s="36"/>
      <c r="T57" s="36"/>
      <c r="U57" s="36"/>
      <c r="V57" s="36"/>
      <c r="W57" s="36"/>
      <c r="X57" s="36"/>
      <c r="Y57" s="28">
        <v>0</v>
      </c>
      <c r="Z57" s="28">
        <v>16</v>
      </c>
      <c r="AA57" s="36">
        <v>0</v>
      </c>
      <c r="AB57" s="36">
        <v>59</v>
      </c>
      <c r="AC57" s="28"/>
      <c r="AD57" s="28"/>
      <c r="AE57" s="36"/>
      <c r="AF57" s="36"/>
      <c r="AG57" s="28"/>
      <c r="AH57" s="28"/>
      <c r="AI57" s="36"/>
      <c r="AJ57" s="36"/>
      <c r="AK57" s="28"/>
      <c r="AL57" s="28"/>
      <c r="AM57" s="58"/>
      <c r="AN57" s="58"/>
      <c r="AO57" s="43"/>
      <c r="AP57" s="43"/>
      <c r="AQ57" s="58"/>
      <c r="AR57" s="58"/>
      <c r="AS57" s="43"/>
      <c r="AT57" s="43"/>
      <c r="AU57" s="58"/>
      <c r="AV57" s="59"/>
      <c r="AW57" s="62"/>
      <c r="AX57" s="58"/>
      <c r="AY57" s="43">
        <v>3</v>
      </c>
      <c r="AZ57" s="43"/>
      <c r="BA57" s="43"/>
      <c r="BB57" s="43"/>
      <c r="BC57" s="43"/>
      <c r="BD57" s="63"/>
      <c r="BE57" s="78">
        <f t="shared" si="39"/>
        <v>0.64</v>
      </c>
      <c r="BF57" s="36">
        <f t="shared" si="40"/>
        <v>3</v>
      </c>
      <c r="BG57" s="58"/>
      <c r="BH57" s="58"/>
    </row>
    <row r="58" spans="1:60" s="6" customFormat="1" x14ac:dyDescent="0.25">
      <c r="A58" s="86" t="s">
        <v>23</v>
      </c>
      <c r="B58" s="51" t="s">
        <v>196</v>
      </c>
      <c r="C58" s="23" t="s">
        <v>174</v>
      </c>
      <c r="D58" s="23">
        <f t="shared" si="34"/>
        <v>2</v>
      </c>
      <c r="E58" s="46">
        <f t="shared" si="32"/>
        <v>50</v>
      </c>
      <c r="F58" s="46">
        <f t="shared" si="33"/>
        <v>20</v>
      </c>
      <c r="G58" s="47">
        <f t="shared" si="41"/>
        <v>10</v>
      </c>
      <c r="H58" s="47">
        <f t="shared" si="41"/>
        <v>10</v>
      </c>
      <c r="I58" s="27"/>
      <c r="J58" s="27"/>
      <c r="K58" s="27"/>
      <c r="L58" s="27">
        <v>10</v>
      </c>
      <c r="M58" s="27"/>
      <c r="N58" s="27"/>
      <c r="O58" s="47">
        <f t="shared" si="37"/>
        <v>0</v>
      </c>
      <c r="P58" s="46">
        <f t="shared" si="38"/>
        <v>30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8"/>
      <c r="AD58" s="36"/>
      <c r="AE58" s="36"/>
      <c r="AF58" s="36"/>
      <c r="AG58" s="28">
        <v>10</v>
      </c>
      <c r="AH58" s="28">
        <v>10</v>
      </c>
      <c r="AI58" s="36">
        <v>0</v>
      </c>
      <c r="AJ58" s="36">
        <v>30</v>
      </c>
      <c r="AK58" s="28"/>
      <c r="AL58" s="28"/>
      <c r="AM58" s="58"/>
      <c r="AN58" s="59"/>
      <c r="AO58" s="43"/>
      <c r="AP58" s="58"/>
      <c r="AQ58" s="58"/>
      <c r="AR58" s="58"/>
      <c r="AS58" s="43"/>
      <c r="AT58" s="43"/>
      <c r="AU58" s="58"/>
      <c r="AV58" s="68"/>
      <c r="AW58" s="94"/>
      <c r="AX58" s="58"/>
      <c r="AY58" s="58"/>
      <c r="AZ58" s="43">
        <v>0</v>
      </c>
      <c r="BA58" s="43">
        <v>2</v>
      </c>
      <c r="BB58" s="43"/>
      <c r="BC58" s="43"/>
      <c r="BD58" s="63"/>
      <c r="BE58" s="78">
        <f t="shared" si="39"/>
        <v>0.8</v>
      </c>
      <c r="BF58" s="36">
        <f t="shared" si="40"/>
        <v>2</v>
      </c>
      <c r="BG58" s="58"/>
      <c r="BH58" s="58"/>
    </row>
    <row r="59" spans="1:60" s="6" customFormat="1" x14ac:dyDescent="0.25">
      <c r="A59" s="86" t="s">
        <v>24</v>
      </c>
      <c r="B59" s="51" t="s">
        <v>199</v>
      </c>
      <c r="C59" s="31" t="s">
        <v>173</v>
      </c>
      <c r="D59" s="23">
        <v>10</v>
      </c>
      <c r="E59" s="46">
        <f t="shared" ref="E59" si="42">SUM(F59,P59)</f>
        <v>240</v>
      </c>
      <c r="F59" s="46">
        <f t="shared" ref="F59" si="43">SUM(G59:H59,O59)</f>
        <v>240</v>
      </c>
      <c r="G59" s="47">
        <f t="shared" ref="G59" si="44">SUM(Q59,U59,Y59,AC59,AG59,AK59,AO59,AS59)</f>
        <v>0</v>
      </c>
      <c r="H59" s="47">
        <f t="shared" ref="H59" si="45">SUM(R59,V59,Z59,AD59,AH59,AL59,AP59,AT59)</f>
        <v>240</v>
      </c>
      <c r="I59" s="27"/>
      <c r="J59" s="27"/>
      <c r="K59" s="27">
        <v>240</v>
      </c>
      <c r="L59" s="27"/>
      <c r="M59" s="27"/>
      <c r="N59" s="27"/>
      <c r="O59" s="47">
        <f t="shared" ref="O59" si="46">SUM(S59,W59,AA59,AE59,AI59,AM59,AQ59,AU59)</f>
        <v>0</v>
      </c>
      <c r="P59" s="46">
        <f t="shared" ref="P59" si="47">SUM(T59,X59,AB59,AF59,AJ59,AN59,AR59,AV59)</f>
        <v>0</v>
      </c>
      <c r="Q59" s="36"/>
      <c r="R59" s="36"/>
      <c r="S59" s="36"/>
      <c r="T59" s="36"/>
      <c r="U59" s="36"/>
      <c r="V59" s="28">
        <v>240</v>
      </c>
      <c r="W59" s="36"/>
      <c r="X59" s="36"/>
      <c r="Y59" s="36"/>
      <c r="Z59" s="36"/>
      <c r="AA59" s="36"/>
      <c r="AB59" s="36"/>
      <c r="AC59" s="28"/>
      <c r="AD59" s="36"/>
      <c r="AE59" s="36"/>
      <c r="AF59" s="36"/>
      <c r="AG59" s="28"/>
      <c r="AH59" s="28"/>
      <c r="AI59" s="36"/>
      <c r="AJ59" s="36"/>
      <c r="AK59" s="28"/>
      <c r="AL59" s="28"/>
      <c r="AM59" s="58"/>
      <c r="AN59" s="59"/>
      <c r="AO59" s="43"/>
      <c r="AP59" s="58"/>
      <c r="AQ59" s="58"/>
      <c r="AR59" s="58"/>
      <c r="AS59" s="43"/>
      <c r="AT59" s="43"/>
      <c r="AU59" s="58"/>
      <c r="AV59" s="68"/>
      <c r="AW59" s="94"/>
      <c r="AX59" s="58">
        <v>10</v>
      </c>
      <c r="AY59" s="58"/>
      <c r="AZ59" s="43"/>
      <c r="BA59" s="43"/>
      <c r="BB59" s="43"/>
      <c r="BC59" s="43"/>
      <c r="BD59" s="63"/>
      <c r="BE59" s="95">
        <f t="shared" ref="BE59" si="48">SUM(F59)/25</f>
        <v>9.6</v>
      </c>
      <c r="BF59" s="36">
        <f t="shared" ref="BF59" si="49">SUM(AW59:BD59)</f>
        <v>10</v>
      </c>
      <c r="BG59" s="58"/>
      <c r="BH59" s="58"/>
    </row>
    <row r="60" spans="1:60" s="7" customFormat="1" ht="44.5" x14ac:dyDescent="0.25">
      <c r="A60" s="57" t="s">
        <v>29</v>
      </c>
      <c r="B60" s="54" t="s">
        <v>183</v>
      </c>
      <c r="C60" s="57"/>
      <c r="D60" s="57"/>
      <c r="E60" s="34"/>
      <c r="F60" s="34"/>
      <c r="G60" s="37"/>
      <c r="H60" s="37"/>
      <c r="I60" s="37"/>
      <c r="J60" s="37"/>
      <c r="K60" s="37"/>
      <c r="L60" s="37"/>
      <c r="M60" s="37"/>
      <c r="N60" s="37"/>
      <c r="O60" s="37"/>
      <c r="P60" s="34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40"/>
      <c r="AW60" s="96"/>
      <c r="AX60" s="37"/>
      <c r="AY60" s="37"/>
      <c r="AZ60" s="37"/>
      <c r="BA60" s="37"/>
      <c r="BB60" s="37"/>
      <c r="BC60" s="37"/>
      <c r="BD60" s="40"/>
      <c r="BE60" s="80"/>
      <c r="BF60" s="37"/>
      <c r="BG60" s="37"/>
      <c r="BH60" s="37"/>
    </row>
    <row r="61" spans="1:60" s="7" customFormat="1" ht="44.5" x14ac:dyDescent="0.25">
      <c r="A61" s="90" t="s">
        <v>62</v>
      </c>
      <c r="B61" s="64" t="s">
        <v>184</v>
      </c>
      <c r="C61" s="57"/>
      <c r="D61" s="76">
        <f>SUM(D62:D70)</f>
        <v>55.4</v>
      </c>
      <c r="E61" s="76">
        <f t="shared" ref="E61:BH61" si="50">SUM(E62:E70)</f>
        <v>1405</v>
      </c>
      <c r="F61" s="76">
        <f t="shared" si="50"/>
        <v>832</v>
      </c>
      <c r="G61" s="76">
        <f t="shared" si="50"/>
        <v>16</v>
      </c>
      <c r="H61" s="76">
        <f t="shared" si="50"/>
        <v>816</v>
      </c>
      <c r="I61" s="76">
        <f t="shared" si="50"/>
        <v>0</v>
      </c>
      <c r="J61" s="76">
        <f t="shared" si="50"/>
        <v>48</v>
      </c>
      <c r="K61" s="76">
        <f t="shared" si="50"/>
        <v>720</v>
      </c>
      <c r="L61" s="76">
        <f t="shared" si="50"/>
        <v>48</v>
      </c>
      <c r="M61" s="76">
        <f t="shared" si="50"/>
        <v>0</v>
      </c>
      <c r="N61" s="76">
        <f t="shared" si="50"/>
        <v>0</v>
      </c>
      <c r="O61" s="76">
        <f t="shared" si="50"/>
        <v>0</v>
      </c>
      <c r="P61" s="76">
        <f t="shared" si="50"/>
        <v>573</v>
      </c>
      <c r="Q61" s="76">
        <f t="shared" si="50"/>
        <v>0</v>
      </c>
      <c r="R61" s="76">
        <f t="shared" si="50"/>
        <v>0</v>
      </c>
      <c r="S61" s="76">
        <f t="shared" si="50"/>
        <v>0</v>
      </c>
      <c r="T61" s="76">
        <f t="shared" si="50"/>
        <v>0</v>
      </c>
      <c r="U61" s="76">
        <f t="shared" si="50"/>
        <v>0</v>
      </c>
      <c r="V61" s="76">
        <f t="shared" si="50"/>
        <v>0</v>
      </c>
      <c r="W61" s="76">
        <f t="shared" si="50"/>
        <v>0</v>
      </c>
      <c r="X61" s="76">
        <f t="shared" si="50"/>
        <v>0</v>
      </c>
      <c r="Y61" s="76">
        <f t="shared" si="50"/>
        <v>0</v>
      </c>
      <c r="Z61" s="76">
        <f t="shared" si="50"/>
        <v>160</v>
      </c>
      <c r="AA61" s="76">
        <f t="shared" si="50"/>
        <v>0</v>
      </c>
      <c r="AB61" s="76">
        <f t="shared" si="50"/>
        <v>0</v>
      </c>
      <c r="AC61" s="76">
        <f t="shared" si="50"/>
        <v>0</v>
      </c>
      <c r="AD61" s="76">
        <f t="shared" si="50"/>
        <v>240</v>
      </c>
      <c r="AE61" s="76">
        <f t="shared" si="50"/>
        <v>0</v>
      </c>
      <c r="AF61" s="76">
        <f t="shared" si="50"/>
        <v>0</v>
      </c>
      <c r="AG61" s="76">
        <f t="shared" si="50"/>
        <v>0</v>
      </c>
      <c r="AH61" s="76">
        <f t="shared" si="50"/>
        <v>160</v>
      </c>
      <c r="AI61" s="76">
        <f t="shared" si="50"/>
        <v>0</v>
      </c>
      <c r="AJ61" s="76">
        <f t="shared" si="50"/>
        <v>0</v>
      </c>
      <c r="AK61" s="76">
        <f t="shared" si="50"/>
        <v>8</v>
      </c>
      <c r="AL61" s="76">
        <f t="shared" si="50"/>
        <v>168</v>
      </c>
      <c r="AM61" s="76">
        <f t="shared" si="50"/>
        <v>0</v>
      </c>
      <c r="AN61" s="76">
        <f t="shared" si="50"/>
        <v>59</v>
      </c>
      <c r="AO61" s="76">
        <f t="shared" si="50"/>
        <v>0</v>
      </c>
      <c r="AP61" s="76">
        <f t="shared" si="50"/>
        <v>24</v>
      </c>
      <c r="AQ61" s="76">
        <f t="shared" si="50"/>
        <v>0</v>
      </c>
      <c r="AR61" s="76">
        <f t="shared" si="50"/>
        <v>76</v>
      </c>
      <c r="AS61" s="76">
        <f t="shared" si="50"/>
        <v>8</v>
      </c>
      <c r="AT61" s="76">
        <f t="shared" si="50"/>
        <v>64</v>
      </c>
      <c r="AU61" s="76">
        <f t="shared" si="50"/>
        <v>0</v>
      </c>
      <c r="AV61" s="99">
        <f t="shared" si="50"/>
        <v>438</v>
      </c>
      <c r="AW61" s="98">
        <f t="shared" si="50"/>
        <v>0</v>
      </c>
      <c r="AX61" s="76">
        <f t="shared" si="50"/>
        <v>0</v>
      </c>
      <c r="AY61" s="76">
        <f t="shared" si="50"/>
        <v>6</v>
      </c>
      <c r="AZ61" s="76">
        <f t="shared" si="50"/>
        <v>10</v>
      </c>
      <c r="BA61" s="76">
        <f t="shared" si="50"/>
        <v>6</v>
      </c>
      <c r="BB61" s="76">
        <f t="shared" si="50"/>
        <v>9</v>
      </c>
      <c r="BC61" s="76">
        <f t="shared" si="50"/>
        <v>4</v>
      </c>
      <c r="BD61" s="99">
        <f t="shared" si="50"/>
        <v>20</v>
      </c>
      <c r="BE61" s="98">
        <f t="shared" si="50"/>
        <v>32.480000000000004</v>
      </c>
      <c r="BF61" s="76">
        <f t="shared" si="50"/>
        <v>55</v>
      </c>
      <c r="BG61" s="76">
        <f t="shared" si="50"/>
        <v>0</v>
      </c>
      <c r="BH61" s="76">
        <f t="shared" si="50"/>
        <v>55</v>
      </c>
    </row>
    <row r="62" spans="1:60" s="6" customFormat="1" ht="35.25" customHeight="1" x14ac:dyDescent="0.25">
      <c r="A62" s="88" t="s">
        <v>10</v>
      </c>
      <c r="B62" s="52" t="s">
        <v>142</v>
      </c>
      <c r="C62" s="23" t="s">
        <v>118</v>
      </c>
      <c r="D62" s="23">
        <f>E62/25</f>
        <v>5</v>
      </c>
      <c r="E62" s="46">
        <f t="shared" ref="E62:E69" si="51">SUM(F62,P62)</f>
        <v>125</v>
      </c>
      <c r="F62" s="46">
        <f t="shared" ref="F62:F69" si="52">SUM(G62:H62,O62)</f>
        <v>16</v>
      </c>
      <c r="G62" s="47">
        <f>SUM(Q62,U62,Y62,AC62,AG62,AK62,AO62,AS62)</f>
        <v>0</v>
      </c>
      <c r="H62" s="47">
        <f>SUM(R62,V62,Z62,AD62,AH62,AL62,AP62,AT62)</f>
        <v>16</v>
      </c>
      <c r="I62" s="27"/>
      <c r="J62" s="44">
        <v>8</v>
      </c>
      <c r="K62" s="27"/>
      <c r="L62" s="44">
        <v>8</v>
      </c>
      <c r="M62" s="44"/>
      <c r="N62" s="27"/>
      <c r="O62" s="47">
        <f>SUM(S62,W62,AA62,AE62,AI62,AM62,AQ62,AU62)</f>
        <v>0</v>
      </c>
      <c r="P62" s="46">
        <f>SUM(T62,X62,AB62,AF62,AJ62,AN62,AR62,AV62)</f>
        <v>109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58"/>
      <c r="AL62" s="58"/>
      <c r="AM62" s="58"/>
      <c r="AN62" s="58"/>
      <c r="AO62" s="58"/>
      <c r="AP62" s="58"/>
      <c r="AQ62" s="58"/>
      <c r="AR62" s="58"/>
      <c r="AS62" s="43"/>
      <c r="AT62" s="43">
        <v>16</v>
      </c>
      <c r="AU62" s="58">
        <v>0</v>
      </c>
      <c r="AV62" s="68">
        <v>109</v>
      </c>
      <c r="AW62" s="94"/>
      <c r="AX62" s="58"/>
      <c r="AY62" s="58"/>
      <c r="AZ62" s="58"/>
      <c r="BA62" s="58"/>
      <c r="BB62" s="58"/>
      <c r="BC62" s="58"/>
      <c r="BD62" s="63">
        <v>5</v>
      </c>
      <c r="BE62" s="81">
        <f>SUM(F62)/25</f>
        <v>0.64</v>
      </c>
      <c r="BF62" s="36">
        <f>SUM(AW62:BD62)</f>
        <v>5</v>
      </c>
      <c r="BG62" s="58"/>
      <c r="BH62" s="58">
        <v>5</v>
      </c>
    </row>
    <row r="63" spans="1:60" s="6" customFormat="1" x14ac:dyDescent="0.25">
      <c r="A63" s="88" t="s">
        <v>9</v>
      </c>
      <c r="B63" s="65" t="s">
        <v>180</v>
      </c>
      <c r="C63" s="23" t="s">
        <v>176</v>
      </c>
      <c r="D63" s="23">
        <f t="shared" ref="D63:D69" si="53">E63/25</f>
        <v>3</v>
      </c>
      <c r="E63" s="46">
        <f t="shared" si="51"/>
        <v>75</v>
      </c>
      <c r="F63" s="46">
        <f t="shared" si="52"/>
        <v>8</v>
      </c>
      <c r="G63" s="47">
        <f t="shared" ref="G63:G69" si="54">SUM(Q63,U63,Y63,AC63,AG63,AK63,AO63,AS63)</f>
        <v>0</v>
      </c>
      <c r="H63" s="47">
        <f t="shared" ref="H63:H69" si="55">SUM(R63,V63,Z63,AD63,AH63,AL63,AP63,AT63)</f>
        <v>8</v>
      </c>
      <c r="I63" s="27"/>
      <c r="J63" s="27"/>
      <c r="K63" s="27"/>
      <c r="L63" s="27">
        <v>8</v>
      </c>
      <c r="M63" s="27"/>
      <c r="N63" s="27"/>
      <c r="O63" s="47">
        <f t="shared" ref="O63:O72" si="56">SUM(S63,W63,AA63,AE63,AI63,AM63,AQ63,AU63)</f>
        <v>0</v>
      </c>
      <c r="P63" s="46">
        <f t="shared" ref="P63:P67" si="57">SUM(T63,X63,AB63,AF63,AJ63,AN63,AR63,AV63)</f>
        <v>67</v>
      </c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58"/>
      <c r="AL63" s="58"/>
      <c r="AM63" s="58"/>
      <c r="AN63" s="58"/>
      <c r="AO63" s="43"/>
      <c r="AP63" s="43"/>
      <c r="AQ63" s="58"/>
      <c r="AR63" s="58"/>
      <c r="AS63" s="43"/>
      <c r="AT63" s="43">
        <v>8</v>
      </c>
      <c r="AU63" s="58">
        <v>0</v>
      </c>
      <c r="AV63" s="68">
        <v>67</v>
      </c>
      <c r="AW63" s="94"/>
      <c r="AX63" s="58"/>
      <c r="AY63" s="58"/>
      <c r="AZ63" s="58"/>
      <c r="BA63" s="58"/>
      <c r="BB63" s="58"/>
      <c r="BC63" s="43"/>
      <c r="BD63" s="63">
        <v>3</v>
      </c>
      <c r="BE63" s="81">
        <f t="shared" ref="BE63:BE69" si="58">SUM(F63)/25</f>
        <v>0.32</v>
      </c>
      <c r="BF63" s="36">
        <f t="shared" ref="BF63:BF69" si="59">SUM(AW63:BD63)</f>
        <v>3</v>
      </c>
      <c r="BG63" s="58"/>
      <c r="BH63" s="58">
        <v>3</v>
      </c>
    </row>
    <row r="64" spans="1:60" s="6" customFormat="1" x14ac:dyDescent="0.25">
      <c r="A64" s="88" t="s">
        <v>8</v>
      </c>
      <c r="B64" s="52" t="s">
        <v>144</v>
      </c>
      <c r="C64" s="23" t="s">
        <v>171</v>
      </c>
      <c r="D64" s="23">
        <f t="shared" si="53"/>
        <v>2</v>
      </c>
      <c r="E64" s="46">
        <f t="shared" si="51"/>
        <v>50</v>
      </c>
      <c r="F64" s="46">
        <f t="shared" si="52"/>
        <v>16</v>
      </c>
      <c r="G64" s="47">
        <f t="shared" si="54"/>
        <v>0</v>
      </c>
      <c r="H64" s="47">
        <f t="shared" si="55"/>
        <v>16</v>
      </c>
      <c r="I64" s="27"/>
      <c r="J64" s="44">
        <v>8</v>
      </c>
      <c r="K64" s="27"/>
      <c r="L64" s="27">
        <v>8</v>
      </c>
      <c r="M64" s="44"/>
      <c r="N64" s="27"/>
      <c r="O64" s="47">
        <f t="shared" si="56"/>
        <v>0</v>
      </c>
      <c r="P64" s="46">
        <f t="shared" si="57"/>
        <v>34</v>
      </c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43"/>
      <c r="AL64" s="43"/>
      <c r="AM64" s="58"/>
      <c r="AN64" s="58"/>
      <c r="AO64" s="43"/>
      <c r="AP64" s="43">
        <v>16</v>
      </c>
      <c r="AQ64" s="58">
        <v>0</v>
      </c>
      <c r="AR64" s="58">
        <v>34</v>
      </c>
      <c r="AS64" s="58"/>
      <c r="AT64" s="58"/>
      <c r="AU64" s="58"/>
      <c r="AV64" s="68"/>
      <c r="AW64" s="94"/>
      <c r="AX64" s="58"/>
      <c r="AY64" s="58"/>
      <c r="AZ64" s="58"/>
      <c r="BA64" s="58"/>
      <c r="BB64" s="43"/>
      <c r="BC64" s="43">
        <v>2</v>
      </c>
      <c r="BD64" s="63"/>
      <c r="BE64" s="81">
        <f t="shared" si="58"/>
        <v>0.64</v>
      </c>
      <c r="BF64" s="36">
        <f t="shared" si="59"/>
        <v>2</v>
      </c>
      <c r="BG64" s="58"/>
      <c r="BH64" s="58">
        <v>2</v>
      </c>
    </row>
    <row r="65" spans="1:60" s="6" customFormat="1" x14ac:dyDescent="0.25">
      <c r="A65" s="88" t="s">
        <v>7</v>
      </c>
      <c r="B65" s="52" t="s">
        <v>145</v>
      </c>
      <c r="C65" s="23" t="s">
        <v>171</v>
      </c>
      <c r="D65" s="23">
        <f t="shared" si="53"/>
        <v>2</v>
      </c>
      <c r="E65" s="46">
        <f t="shared" si="51"/>
        <v>50</v>
      </c>
      <c r="F65" s="46">
        <f t="shared" si="52"/>
        <v>8</v>
      </c>
      <c r="G65" s="47">
        <f t="shared" si="54"/>
        <v>0</v>
      </c>
      <c r="H65" s="47">
        <f t="shared" si="55"/>
        <v>8</v>
      </c>
      <c r="I65" s="27"/>
      <c r="J65" s="27"/>
      <c r="K65" s="27"/>
      <c r="L65" s="27">
        <v>8</v>
      </c>
      <c r="M65" s="27"/>
      <c r="N65" s="27"/>
      <c r="O65" s="47">
        <f t="shared" si="56"/>
        <v>0</v>
      </c>
      <c r="P65" s="46">
        <f t="shared" si="57"/>
        <v>42</v>
      </c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43"/>
      <c r="AL65" s="43"/>
      <c r="AM65" s="58"/>
      <c r="AN65" s="58"/>
      <c r="AO65" s="43"/>
      <c r="AP65" s="43">
        <v>8</v>
      </c>
      <c r="AQ65" s="58">
        <v>0</v>
      </c>
      <c r="AR65" s="58">
        <v>42</v>
      </c>
      <c r="AS65" s="58"/>
      <c r="AT65" s="58"/>
      <c r="AU65" s="58"/>
      <c r="AV65" s="68"/>
      <c r="AW65" s="94"/>
      <c r="AX65" s="58"/>
      <c r="AY65" s="58"/>
      <c r="AZ65" s="58"/>
      <c r="BA65" s="58"/>
      <c r="BB65" s="58"/>
      <c r="BC65" s="43">
        <v>2</v>
      </c>
      <c r="BD65" s="63"/>
      <c r="BE65" s="81">
        <f t="shared" si="58"/>
        <v>0.32</v>
      </c>
      <c r="BF65" s="36">
        <f t="shared" si="59"/>
        <v>2</v>
      </c>
      <c r="BG65" s="58"/>
      <c r="BH65" s="58">
        <v>2</v>
      </c>
    </row>
    <row r="66" spans="1:60" s="6" customFormat="1" ht="39.75" customHeight="1" x14ac:dyDescent="0.25">
      <c r="A66" s="88" t="s">
        <v>6</v>
      </c>
      <c r="B66" s="52" t="s">
        <v>146</v>
      </c>
      <c r="C66" s="23" t="s">
        <v>176</v>
      </c>
      <c r="D66" s="23">
        <f t="shared" si="53"/>
        <v>2</v>
      </c>
      <c r="E66" s="46">
        <f t="shared" si="51"/>
        <v>50</v>
      </c>
      <c r="F66" s="46">
        <f t="shared" si="52"/>
        <v>8</v>
      </c>
      <c r="G66" s="47">
        <f t="shared" si="54"/>
        <v>0</v>
      </c>
      <c r="H66" s="47">
        <f t="shared" si="55"/>
        <v>8</v>
      </c>
      <c r="I66" s="27"/>
      <c r="J66" s="27"/>
      <c r="K66" s="27"/>
      <c r="L66" s="27">
        <v>8</v>
      </c>
      <c r="M66" s="27"/>
      <c r="N66" s="27"/>
      <c r="O66" s="47">
        <f t="shared" si="56"/>
        <v>0</v>
      </c>
      <c r="P66" s="46">
        <f>SUM(T66,X66,AB66,AF66,AJ66,AN66,AR66,AV66)</f>
        <v>42</v>
      </c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43"/>
      <c r="AL66" s="43"/>
      <c r="AM66" s="58"/>
      <c r="AN66" s="58"/>
      <c r="AO66" s="58"/>
      <c r="AP66" s="43"/>
      <c r="AQ66" s="58"/>
      <c r="AR66" s="59"/>
      <c r="AS66" s="43"/>
      <c r="AT66" s="43">
        <v>8</v>
      </c>
      <c r="AU66" s="58">
        <v>0</v>
      </c>
      <c r="AV66" s="68">
        <v>42</v>
      </c>
      <c r="AW66" s="94"/>
      <c r="AX66" s="58"/>
      <c r="AY66" s="58"/>
      <c r="AZ66" s="58"/>
      <c r="BA66" s="58"/>
      <c r="BB66" s="58"/>
      <c r="BC66" s="43"/>
      <c r="BD66" s="63">
        <v>2</v>
      </c>
      <c r="BE66" s="81">
        <f t="shared" si="58"/>
        <v>0.32</v>
      </c>
      <c r="BF66" s="36">
        <f t="shared" si="59"/>
        <v>2</v>
      </c>
      <c r="BG66" s="58"/>
      <c r="BH66" s="58">
        <v>2</v>
      </c>
    </row>
    <row r="67" spans="1:60" s="6" customFormat="1" x14ac:dyDescent="0.25">
      <c r="A67" s="88" t="s">
        <v>5</v>
      </c>
      <c r="B67" s="52" t="s">
        <v>147</v>
      </c>
      <c r="C67" s="23" t="s">
        <v>176</v>
      </c>
      <c r="D67" s="75">
        <f t="shared" si="53"/>
        <v>4.4000000000000004</v>
      </c>
      <c r="E67" s="46">
        <f t="shared" si="51"/>
        <v>110</v>
      </c>
      <c r="F67" s="46">
        <f t="shared" si="52"/>
        <v>16</v>
      </c>
      <c r="G67" s="47">
        <f t="shared" si="54"/>
        <v>0</v>
      </c>
      <c r="H67" s="47">
        <f t="shared" si="55"/>
        <v>16</v>
      </c>
      <c r="I67" s="27"/>
      <c r="J67" s="27">
        <v>16</v>
      </c>
      <c r="K67" s="27"/>
      <c r="L67" s="27"/>
      <c r="M67" s="27"/>
      <c r="N67" s="27"/>
      <c r="O67" s="47">
        <f t="shared" si="56"/>
        <v>0</v>
      </c>
      <c r="P67" s="46">
        <f t="shared" si="57"/>
        <v>94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58"/>
      <c r="AL67" s="58"/>
      <c r="AM67" s="58"/>
      <c r="AN67" s="58"/>
      <c r="AO67" s="43"/>
      <c r="AP67" s="43"/>
      <c r="AQ67" s="58"/>
      <c r="AR67" s="58"/>
      <c r="AS67" s="43"/>
      <c r="AT67" s="43">
        <v>16</v>
      </c>
      <c r="AU67" s="58">
        <v>0</v>
      </c>
      <c r="AV67" s="68">
        <v>94</v>
      </c>
      <c r="AW67" s="94"/>
      <c r="AX67" s="58"/>
      <c r="AY67" s="58"/>
      <c r="AZ67" s="58"/>
      <c r="BA67" s="58"/>
      <c r="BB67" s="58"/>
      <c r="BC67" s="43"/>
      <c r="BD67" s="63">
        <v>4</v>
      </c>
      <c r="BE67" s="81">
        <f t="shared" si="58"/>
        <v>0.64</v>
      </c>
      <c r="BF67" s="36">
        <f t="shared" si="59"/>
        <v>4</v>
      </c>
      <c r="BG67" s="58"/>
      <c r="BH67" s="58">
        <v>4</v>
      </c>
    </row>
    <row r="68" spans="1:60" s="6" customFormat="1" x14ac:dyDescent="0.25">
      <c r="A68" s="88" t="s">
        <v>20</v>
      </c>
      <c r="B68" s="52" t="s">
        <v>148</v>
      </c>
      <c r="C68" s="23" t="s">
        <v>118</v>
      </c>
      <c r="D68" s="23">
        <f t="shared" si="53"/>
        <v>6</v>
      </c>
      <c r="E68" s="46">
        <f t="shared" si="51"/>
        <v>150</v>
      </c>
      <c r="F68" s="46">
        <f t="shared" si="52"/>
        <v>24</v>
      </c>
      <c r="G68" s="47">
        <f t="shared" si="54"/>
        <v>8</v>
      </c>
      <c r="H68" s="47">
        <f t="shared" si="55"/>
        <v>16</v>
      </c>
      <c r="I68" s="27"/>
      <c r="J68" s="27">
        <v>16</v>
      </c>
      <c r="K68" s="27"/>
      <c r="L68" s="27"/>
      <c r="M68" s="27"/>
      <c r="N68" s="27"/>
      <c r="O68" s="47">
        <f t="shared" si="56"/>
        <v>0</v>
      </c>
      <c r="P68" s="46">
        <f>SUM(T68,X68,AB68,AF68,AJ68,AN68,AR68,AV68)</f>
        <v>126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58"/>
      <c r="AL68" s="58"/>
      <c r="AM68" s="58"/>
      <c r="AN68" s="58"/>
      <c r="AO68" s="58"/>
      <c r="AP68" s="58"/>
      <c r="AQ68" s="58"/>
      <c r="AR68" s="58"/>
      <c r="AS68" s="43">
        <v>8</v>
      </c>
      <c r="AT68" s="43">
        <v>16</v>
      </c>
      <c r="AU68" s="58">
        <v>0</v>
      </c>
      <c r="AV68" s="68">
        <v>126</v>
      </c>
      <c r="AW68" s="94"/>
      <c r="AX68" s="58"/>
      <c r="AY68" s="58"/>
      <c r="AZ68" s="58"/>
      <c r="BA68" s="58"/>
      <c r="BB68" s="58"/>
      <c r="BC68" s="43"/>
      <c r="BD68" s="63">
        <v>6</v>
      </c>
      <c r="BE68" s="81">
        <f t="shared" si="58"/>
        <v>0.96</v>
      </c>
      <c r="BF68" s="36">
        <f t="shared" si="59"/>
        <v>6</v>
      </c>
      <c r="BG68" s="58"/>
      <c r="BH68" s="58">
        <v>6</v>
      </c>
    </row>
    <row r="69" spans="1:60" s="6" customFormat="1" x14ac:dyDescent="0.25">
      <c r="A69" s="88" t="s">
        <v>21</v>
      </c>
      <c r="B69" s="69" t="s">
        <v>143</v>
      </c>
      <c r="C69" s="23" t="s">
        <v>170</v>
      </c>
      <c r="D69" s="23">
        <f t="shared" si="53"/>
        <v>3</v>
      </c>
      <c r="E69" s="46">
        <f t="shared" si="51"/>
        <v>75</v>
      </c>
      <c r="F69" s="46">
        <f t="shared" si="52"/>
        <v>16</v>
      </c>
      <c r="G69" s="47">
        <f t="shared" si="54"/>
        <v>8</v>
      </c>
      <c r="H69" s="47">
        <f t="shared" si="55"/>
        <v>8</v>
      </c>
      <c r="I69" s="27"/>
      <c r="J69" s="27"/>
      <c r="K69" s="27"/>
      <c r="L69" s="27">
        <v>8</v>
      </c>
      <c r="M69" s="27"/>
      <c r="N69" s="27"/>
      <c r="O69" s="47">
        <f t="shared" si="56"/>
        <v>0</v>
      </c>
      <c r="P69" s="46">
        <f>SUM(T69,X69,AB69,AF69,AJ69,AN69,AR69,AV69)</f>
        <v>59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8"/>
      <c r="AH69" s="28"/>
      <c r="AI69" s="36"/>
      <c r="AJ69" s="36"/>
      <c r="AK69" s="43">
        <v>8</v>
      </c>
      <c r="AL69" s="43">
        <v>8</v>
      </c>
      <c r="AM69" s="58">
        <v>0</v>
      </c>
      <c r="AN69" s="59">
        <v>59</v>
      </c>
      <c r="AO69" s="58"/>
      <c r="AP69" s="58"/>
      <c r="AQ69" s="58"/>
      <c r="AR69" s="58"/>
      <c r="AS69" s="43"/>
      <c r="AT69" s="43"/>
      <c r="AU69" s="58"/>
      <c r="AV69" s="68"/>
      <c r="AW69" s="94"/>
      <c r="AX69" s="58"/>
      <c r="AY69" s="58"/>
      <c r="AZ69" s="58"/>
      <c r="BA69" s="43"/>
      <c r="BB69" s="43">
        <v>3</v>
      </c>
      <c r="BC69" s="43"/>
      <c r="BD69" s="63"/>
      <c r="BE69" s="81">
        <f t="shared" si="58"/>
        <v>0.64</v>
      </c>
      <c r="BF69" s="36">
        <f t="shared" si="59"/>
        <v>3</v>
      </c>
      <c r="BG69" s="58"/>
      <c r="BH69" s="58">
        <v>3</v>
      </c>
    </row>
    <row r="70" spans="1:60" s="6" customFormat="1" x14ac:dyDescent="0.25">
      <c r="A70" s="88" t="s">
        <v>22</v>
      </c>
      <c r="B70" s="66" t="s">
        <v>200</v>
      </c>
      <c r="C70" s="31" t="s">
        <v>201</v>
      </c>
      <c r="D70" s="23">
        <v>28</v>
      </c>
      <c r="E70" s="46">
        <f t="shared" ref="E70" si="60">SUM(F70,P70)</f>
        <v>720</v>
      </c>
      <c r="F70" s="46">
        <f t="shared" ref="F70" si="61">SUM(G70:H70,O70)</f>
        <v>720</v>
      </c>
      <c r="G70" s="47">
        <f t="shared" ref="G70" si="62">SUM(Q70,U70,Y70,AC70,AG70,AK70,AO70,AS70)</f>
        <v>0</v>
      </c>
      <c r="H70" s="47">
        <f t="shared" ref="H70" si="63">SUM(R70,V70,Z70,AD70,AH70,AL70,AP70,AT70)</f>
        <v>720</v>
      </c>
      <c r="I70" s="27"/>
      <c r="J70" s="27"/>
      <c r="K70" s="27">
        <v>720</v>
      </c>
      <c r="L70" s="27"/>
      <c r="M70" s="27"/>
      <c r="N70" s="27"/>
      <c r="O70" s="47">
        <f t="shared" ref="O70" si="64">SUM(S70,W70,AA70,AE70,AI70,AM70,AQ70,AU70)</f>
        <v>0</v>
      </c>
      <c r="P70" s="46">
        <f>SUM(T70,X70,AB70,AF70,AJ70,AN70,AR70,AV70)</f>
        <v>0</v>
      </c>
      <c r="Q70" s="36"/>
      <c r="R70" s="36"/>
      <c r="S70" s="36"/>
      <c r="T70" s="36"/>
      <c r="U70" s="36"/>
      <c r="V70" s="36"/>
      <c r="W70" s="36"/>
      <c r="X70" s="36"/>
      <c r="Y70" s="36"/>
      <c r="Z70" s="28">
        <v>160</v>
      </c>
      <c r="AA70" s="36"/>
      <c r="AB70" s="36"/>
      <c r="AC70" s="36"/>
      <c r="AD70" s="28">
        <v>240</v>
      </c>
      <c r="AE70" s="36"/>
      <c r="AF70" s="36"/>
      <c r="AG70" s="28"/>
      <c r="AH70" s="28">
        <v>160</v>
      </c>
      <c r="AI70" s="36"/>
      <c r="AJ70" s="36"/>
      <c r="AK70" s="43"/>
      <c r="AL70" s="43">
        <v>160</v>
      </c>
      <c r="AM70" s="58"/>
      <c r="AN70" s="59"/>
      <c r="AO70" s="58"/>
      <c r="AP70" s="58"/>
      <c r="AQ70" s="58"/>
      <c r="AR70" s="58"/>
      <c r="AS70" s="43"/>
      <c r="AT70" s="43"/>
      <c r="AU70" s="58"/>
      <c r="AV70" s="68"/>
      <c r="AW70" s="94"/>
      <c r="AX70" s="58"/>
      <c r="AY70" s="43">
        <v>6</v>
      </c>
      <c r="AZ70" s="43">
        <v>10</v>
      </c>
      <c r="BA70" s="43">
        <v>6</v>
      </c>
      <c r="BB70" s="43">
        <v>6</v>
      </c>
      <c r="BC70" s="43"/>
      <c r="BD70" s="63"/>
      <c r="BE70" s="94">
        <v>28</v>
      </c>
      <c r="BF70" s="36">
        <v>28</v>
      </c>
      <c r="BG70" s="58"/>
      <c r="BH70" s="58">
        <v>28</v>
      </c>
    </row>
    <row r="71" spans="1:60" s="7" customFormat="1" ht="44.5" x14ac:dyDescent="0.25">
      <c r="A71" s="91" t="s">
        <v>63</v>
      </c>
      <c r="B71" s="67" t="s">
        <v>185</v>
      </c>
      <c r="C71" s="55"/>
      <c r="D71" s="84">
        <f>SUM(D72:D79)</f>
        <v>55.16</v>
      </c>
      <c r="E71" s="84">
        <f t="shared" ref="E71:BH71" si="65">SUM(E72:E79)</f>
        <v>1399</v>
      </c>
      <c r="F71" s="84">
        <f t="shared" si="65"/>
        <v>832</v>
      </c>
      <c r="G71" s="84">
        <f t="shared" si="65"/>
        <v>40</v>
      </c>
      <c r="H71" s="84">
        <f t="shared" si="65"/>
        <v>792</v>
      </c>
      <c r="I71" s="84">
        <f t="shared" si="65"/>
        <v>0</v>
      </c>
      <c r="J71" s="84">
        <f t="shared" si="65"/>
        <v>64</v>
      </c>
      <c r="K71" s="84">
        <f t="shared" si="65"/>
        <v>720</v>
      </c>
      <c r="L71" s="84">
        <f t="shared" si="65"/>
        <v>8</v>
      </c>
      <c r="M71" s="84">
        <f t="shared" si="65"/>
        <v>0</v>
      </c>
      <c r="N71" s="84">
        <f t="shared" si="65"/>
        <v>0</v>
      </c>
      <c r="O71" s="84">
        <f t="shared" si="65"/>
        <v>0</v>
      </c>
      <c r="P71" s="84">
        <f t="shared" si="65"/>
        <v>567</v>
      </c>
      <c r="Q71" s="84">
        <f t="shared" si="65"/>
        <v>0</v>
      </c>
      <c r="R71" s="84">
        <f t="shared" si="65"/>
        <v>0</v>
      </c>
      <c r="S71" s="84">
        <f t="shared" si="65"/>
        <v>0</v>
      </c>
      <c r="T71" s="84">
        <f t="shared" si="65"/>
        <v>0</v>
      </c>
      <c r="U71" s="84">
        <f t="shared" si="65"/>
        <v>0</v>
      </c>
      <c r="V71" s="84">
        <f t="shared" si="65"/>
        <v>0</v>
      </c>
      <c r="W71" s="84">
        <f t="shared" si="65"/>
        <v>0</v>
      </c>
      <c r="X71" s="84">
        <f t="shared" si="65"/>
        <v>0</v>
      </c>
      <c r="Y71" s="84">
        <f t="shared" si="65"/>
        <v>0</v>
      </c>
      <c r="Z71" s="84">
        <f t="shared" si="65"/>
        <v>160</v>
      </c>
      <c r="AA71" s="84">
        <f t="shared" si="65"/>
        <v>0</v>
      </c>
      <c r="AB71" s="84">
        <f t="shared" si="65"/>
        <v>0</v>
      </c>
      <c r="AC71" s="84">
        <f t="shared" si="65"/>
        <v>0</v>
      </c>
      <c r="AD71" s="84">
        <f t="shared" si="65"/>
        <v>240</v>
      </c>
      <c r="AE71" s="84">
        <f t="shared" si="65"/>
        <v>0</v>
      </c>
      <c r="AF71" s="84">
        <f t="shared" si="65"/>
        <v>0</v>
      </c>
      <c r="AG71" s="84">
        <f t="shared" si="65"/>
        <v>0</v>
      </c>
      <c r="AH71" s="84">
        <f t="shared" si="65"/>
        <v>160</v>
      </c>
      <c r="AI71" s="84">
        <f t="shared" si="65"/>
        <v>0</v>
      </c>
      <c r="AJ71" s="84">
        <f t="shared" si="65"/>
        <v>0</v>
      </c>
      <c r="AK71" s="84">
        <f t="shared" si="65"/>
        <v>8</v>
      </c>
      <c r="AL71" s="84">
        <f t="shared" si="65"/>
        <v>176</v>
      </c>
      <c r="AM71" s="84">
        <f t="shared" si="65"/>
        <v>0</v>
      </c>
      <c r="AN71" s="84">
        <f t="shared" si="65"/>
        <v>51</v>
      </c>
      <c r="AO71" s="84">
        <f t="shared" si="65"/>
        <v>16</v>
      </c>
      <c r="AP71" s="84">
        <f t="shared" si="65"/>
        <v>16</v>
      </c>
      <c r="AQ71" s="84">
        <f t="shared" si="65"/>
        <v>0</v>
      </c>
      <c r="AR71" s="84">
        <f t="shared" si="65"/>
        <v>72</v>
      </c>
      <c r="AS71" s="84">
        <f t="shared" si="65"/>
        <v>16</v>
      </c>
      <c r="AT71" s="84">
        <f t="shared" si="65"/>
        <v>40</v>
      </c>
      <c r="AU71" s="84">
        <f t="shared" si="65"/>
        <v>0</v>
      </c>
      <c r="AV71" s="103">
        <f t="shared" si="65"/>
        <v>444</v>
      </c>
      <c r="AW71" s="102">
        <f t="shared" si="65"/>
        <v>0</v>
      </c>
      <c r="AX71" s="84">
        <f t="shared" si="65"/>
        <v>0</v>
      </c>
      <c r="AY71" s="84">
        <f t="shared" si="65"/>
        <v>6</v>
      </c>
      <c r="AZ71" s="84">
        <f t="shared" si="65"/>
        <v>10</v>
      </c>
      <c r="BA71" s="84">
        <f t="shared" si="65"/>
        <v>6</v>
      </c>
      <c r="BB71" s="84">
        <f t="shared" si="65"/>
        <v>9</v>
      </c>
      <c r="BC71" s="84">
        <f t="shared" si="65"/>
        <v>4</v>
      </c>
      <c r="BD71" s="103">
        <f t="shared" si="65"/>
        <v>20</v>
      </c>
      <c r="BE71" s="102">
        <f t="shared" si="65"/>
        <v>32.480000000000004</v>
      </c>
      <c r="BF71" s="84">
        <f t="shared" si="65"/>
        <v>55</v>
      </c>
      <c r="BG71" s="84">
        <f t="shared" si="65"/>
        <v>0</v>
      </c>
      <c r="BH71" s="84">
        <f t="shared" si="65"/>
        <v>55</v>
      </c>
    </row>
    <row r="72" spans="1:60" s="6" customFormat="1" x14ac:dyDescent="0.25">
      <c r="A72" s="86" t="s">
        <v>10</v>
      </c>
      <c r="B72" s="51" t="s">
        <v>137</v>
      </c>
      <c r="C72" s="23" t="s">
        <v>170</v>
      </c>
      <c r="D72" s="23">
        <f>E72/25</f>
        <v>3</v>
      </c>
      <c r="E72" s="46">
        <f t="shared" ref="E72:E78" si="66">SUM(F72,P72)</f>
        <v>75</v>
      </c>
      <c r="F72" s="46">
        <f t="shared" ref="F72:F78" si="67">SUM(G72:H72,O72)</f>
        <v>24</v>
      </c>
      <c r="G72" s="47">
        <f>SUM(Q72,U72,Y72,AC72,AG72,AK72,AO72,AS72)</f>
        <v>8</v>
      </c>
      <c r="H72" s="47">
        <f>SUM(R72,V72,Z72,AD72,AH72,AL72,AP72,AT72)</f>
        <v>16</v>
      </c>
      <c r="I72" s="44"/>
      <c r="J72" s="27">
        <v>16</v>
      </c>
      <c r="K72" s="44"/>
      <c r="L72" s="27"/>
      <c r="M72" s="27"/>
      <c r="N72" s="27"/>
      <c r="O72" s="47">
        <f t="shared" si="56"/>
        <v>0</v>
      </c>
      <c r="P72" s="46">
        <f t="shared" ref="P72:P78" si="68">SUM(T72,X72,AB72,AF72,AJ72,AN72,AR72,AV72)</f>
        <v>51</v>
      </c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8"/>
      <c r="AH72" s="28"/>
      <c r="AI72" s="36"/>
      <c r="AJ72" s="36"/>
      <c r="AK72" s="43">
        <v>8</v>
      </c>
      <c r="AL72" s="43">
        <v>16</v>
      </c>
      <c r="AM72" s="58">
        <v>0</v>
      </c>
      <c r="AN72" s="58">
        <v>51</v>
      </c>
      <c r="AO72" s="58"/>
      <c r="AP72" s="58"/>
      <c r="AQ72" s="58"/>
      <c r="AR72" s="58"/>
      <c r="AS72" s="58"/>
      <c r="AT72" s="58"/>
      <c r="AU72" s="58"/>
      <c r="AV72" s="68"/>
      <c r="AW72" s="94"/>
      <c r="AX72" s="58"/>
      <c r="AY72" s="58"/>
      <c r="AZ72" s="58"/>
      <c r="BA72" s="43"/>
      <c r="BB72" s="43">
        <v>3</v>
      </c>
      <c r="BC72" s="58"/>
      <c r="BD72" s="68"/>
      <c r="BE72" s="81">
        <f>SUM(F72)/25</f>
        <v>0.96</v>
      </c>
      <c r="BF72" s="36">
        <f>SUM(AW72:BD72)</f>
        <v>3</v>
      </c>
      <c r="BG72" s="58"/>
      <c r="BH72" s="58">
        <v>3</v>
      </c>
    </row>
    <row r="73" spans="1:60" s="6" customFormat="1" x14ac:dyDescent="0.25">
      <c r="A73" s="86" t="s">
        <v>9</v>
      </c>
      <c r="B73" s="52" t="s">
        <v>138</v>
      </c>
      <c r="C73" s="23" t="s">
        <v>171</v>
      </c>
      <c r="D73" s="75">
        <f t="shared" ref="D73:D78" si="69">E73/25</f>
        <v>2.16</v>
      </c>
      <c r="E73" s="46">
        <f t="shared" si="66"/>
        <v>54</v>
      </c>
      <c r="F73" s="46">
        <f t="shared" si="67"/>
        <v>16</v>
      </c>
      <c r="G73" s="47">
        <f t="shared" ref="G73:G78" si="70">SUM(Q73,U73,Y73,AC73,AG73,AK73,AO73,AS73)</f>
        <v>8</v>
      </c>
      <c r="H73" s="47">
        <f t="shared" ref="H73:H78" si="71">SUM(R73,V73,Z73,AD73,AH73,AL73,AP73,AT73)</f>
        <v>8</v>
      </c>
      <c r="I73" s="44"/>
      <c r="J73" s="27">
        <v>8</v>
      </c>
      <c r="K73" s="44"/>
      <c r="L73" s="27"/>
      <c r="M73" s="27"/>
      <c r="N73" s="27"/>
      <c r="O73" s="47">
        <f t="shared" ref="O73:O78" si="72">SUM(S73,W73,AA73,AE73,AI73,AM73,AQ73,AU73)</f>
        <v>0</v>
      </c>
      <c r="P73" s="46">
        <f t="shared" si="68"/>
        <v>38</v>
      </c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43"/>
      <c r="AL73" s="43"/>
      <c r="AM73" s="58"/>
      <c r="AN73" s="58"/>
      <c r="AO73" s="43">
        <v>8</v>
      </c>
      <c r="AP73" s="43">
        <v>8</v>
      </c>
      <c r="AQ73" s="58">
        <v>0</v>
      </c>
      <c r="AR73" s="58">
        <v>38</v>
      </c>
      <c r="AS73" s="58"/>
      <c r="AT73" s="58"/>
      <c r="AU73" s="58"/>
      <c r="AV73" s="68"/>
      <c r="AW73" s="94"/>
      <c r="AX73" s="58"/>
      <c r="AY73" s="58"/>
      <c r="AZ73" s="58"/>
      <c r="BA73" s="58"/>
      <c r="BB73" s="58"/>
      <c r="BC73" s="43">
        <v>2</v>
      </c>
      <c r="BD73" s="68"/>
      <c r="BE73" s="81">
        <f t="shared" ref="BE73:BE78" si="73">SUM(F73)/25</f>
        <v>0.64</v>
      </c>
      <c r="BF73" s="36">
        <f t="shared" ref="BF73:BF78" si="74">SUM(AW73:BD73)</f>
        <v>2</v>
      </c>
      <c r="BG73" s="58"/>
      <c r="BH73" s="58">
        <v>2</v>
      </c>
    </row>
    <row r="74" spans="1:60" s="6" customFormat="1" x14ac:dyDescent="0.25">
      <c r="A74" s="86" t="s">
        <v>8</v>
      </c>
      <c r="B74" s="52" t="s">
        <v>103</v>
      </c>
      <c r="C74" s="23" t="s">
        <v>171</v>
      </c>
      <c r="D74" s="23">
        <f t="shared" si="69"/>
        <v>2</v>
      </c>
      <c r="E74" s="46">
        <f t="shared" si="66"/>
        <v>50</v>
      </c>
      <c r="F74" s="46">
        <f t="shared" si="67"/>
        <v>16</v>
      </c>
      <c r="G74" s="47">
        <f t="shared" si="70"/>
        <v>8</v>
      </c>
      <c r="H74" s="47">
        <f t="shared" si="71"/>
        <v>8</v>
      </c>
      <c r="I74" s="44"/>
      <c r="J74" s="27">
        <v>8</v>
      </c>
      <c r="K74" s="44"/>
      <c r="L74" s="27"/>
      <c r="M74" s="27"/>
      <c r="N74" s="27"/>
      <c r="O74" s="47">
        <f t="shared" si="72"/>
        <v>0</v>
      </c>
      <c r="P74" s="46">
        <f t="shared" si="68"/>
        <v>34</v>
      </c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43"/>
      <c r="AL74" s="43"/>
      <c r="AM74" s="58"/>
      <c r="AN74" s="58"/>
      <c r="AO74" s="43">
        <v>8</v>
      </c>
      <c r="AP74" s="43">
        <v>8</v>
      </c>
      <c r="AQ74" s="58">
        <v>0</v>
      </c>
      <c r="AR74" s="58">
        <v>34</v>
      </c>
      <c r="AS74" s="58"/>
      <c r="AT74" s="58"/>
      <c r="AU74" s="58"/>
      <c r="AV74" s="68"/>
      <c r="AW74" s="94"/>
      <c r="AX74" s="58"/>
      <c r="AY74" s="58"/>
      <c r="AZ74" s="58"/>
      <c r="BA74" s="58"/>
      <c r="BB74" s="58"/>
      <c r="BC74" s="43">
        <v>2</v>
      </c>
      <c r="BD74" s="68"/>
      <c r="BE74" s="81">
        <f t="shared" si="73"/>
        <v>0.64</v>
      </c>
      <c r="BF74" s="36">
        <f t="shared" si="74"/>
        <v>2</v>
      </c>
      <c r="BG74" s="58"/>
      <c r="BH74" s="58">
        <v>2</v>
      </c>
    </row>
    <row r="75" spans="1:60" s="6" customFormat="1" x14ac:dyDescent="0.25">
      <c r="A75" s="86" t="s">
        <v>7</v>
      </c>
      <c r="B75" s="69" t="s">
        <v>178</v>
      </c>
      <c r="C75" s="50" t="s">
        <v>176</v>
      </c>
      <c r="D75" s="50">
        <f t="shared" si="69"/>
        <v>3</v>
      </c>
      <c r="E75" s="46">
        <f t="shared" si="66"/>
        <v>75</v>
      </c>
      <c r="F75" s="46">
        <f t="shared" si="67"/>
        <v>8</v>
      </c>
      <c r="G75" s="47">
        <f t="shared" si="70"/>
        <v>0</v>
      </c>
      <c r="H75" s="47">
        <f t="shared" si="71"/>
        <v>8</v>
      </c>
      <c r="I75" s="44"/>
      <c r="J75" s="27"/>
      <c r="K75" s="44"/>
      <c r="L75" s="27">
        <v>8</v>
      </c>
      <c r="M75" s="27"/>
      <c r="N75" s="27"/>
      <c r="O75" s="47">
        <f t="shared" si="72"/>
        <v>0</v>
      </c>
      <c r="P75" s="46">
        <f t="shared" si="68"/>
        <v>67</v>
      </c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43"/>
      <c r="AL75" s="43"/>
      <c r="AM75" s="58"/>
      <c r="AN75" s="58"/>
      <c r="AO75" s="58"/>
      <c r="AP75" s="58"/>
      <c r="AQ75" s="58"/>
      <c r="AR75" s="58"/>
      <c r="AS75" s="43">
        <v>0</v>
      </c>
      <c r="AT75" s="43">
        <v>8</v>
      </c>
      <c r="AU75" s="58">
        <v>0</v>
      </c>
      <c r="AV75" s="68">
        <v>67</v>
      </c>
      <c r="AW75" s="94"/>
      <c r="AX75" s="58"/>
      <c r="AY75" s="58"/>
      <c r="AZ75" s="58"/>
      <c r="BA75" s="58"/>
      <c r="BB75" s="58"/>
      <c r="BC75" s="43"/>
      <c r="BD75" s="63">
        <v>3</v>
      </c>
      <c r="BE75" s="81">
        <f t="shared" si="73"/>
        <v>0.32</v>
      </c>
      <c r="BF75" s="36">
        <f t="shared" si="74"/>
        <v>3</v>
      </c>
      <c r="BG75" s="58"/>
      <c r="BH75" s="58">
        <v>3</v>
      </c>
    </row>
    <row r="76" spans="1:60" s="6" customFormat="1" x14ac:dyDescent="0.25">
      <c r="A76" s="86" t="s">
        <v>6</v>
      </c>
      <c r="B76" s="70" t="s">
        <v>106</v>
      </c>
      <c r="C76" s="50" t="s">
        <v>118</v>
      </c>
      <c r="D76" s="50">
        <f t="shared" si="69"/>
        <v>8</v>
      </c>
      <c r="E76" s="46">
        <f t="shared" si="66"/>
        <v>200</v>
      </c>
      <c r="F76" s="46">
        <f t="shared" si="67"/>
        <v>16</v>
      </c>
      <c r="G76" s="47">
        <f t="shared" si="70"/>
        <v>0</v>
      </c>
      <c r="H76" s="47">
        <f t="shared" si="71"/>
        <v>16</v>
      </c>
      <c r="I76" s="27"/>
      <c r="J76" s="27">
        <v>16</v>
      </c>
      <c r="K76" s="27"/>
      <c r="L76" s="27"/>
      <c r="M76" s="27"/>
      <c r="N76" s="27"/>
      <c r="O76" s="47">
        <f t="shared" si="72"/>
        <v>0</v>
      </c>
      <c r="P76" s="46">
        <f t="shared" si="68"/>
        <v>184</v>
      </c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43"/>
      <c r="AL76" s="43"/>
      <c r="AM76" s="58"/>
      <c r="AN76" s="58"/>
      <c r="AO76" s="43"/>
      <c r="AP76" s="43"/>
      <c r="AQ76" s="58"/>
      <c r="AR76" s="58"/>
      <c r="AS76" s="43">
        <v>0</v>
      </c>
      <c r="AT76" s="43">
        <v>16</v>
      </c>
      <c r="AU76" s="58">
        <v>0</v>
      </c>
      <c r="AV76" s="68">
        <v>184</v>
      </c>
      <c r="AW76" s="94"/>
      <c r="AX76" s="58"/>
      <c r="AY76" s="58"/>
      <c r="AZ76" s="58"/>
      <c r="BA76" s="58"/>
      <c r="BB76" s="58"/>
      <c r="BC76" s="43"/>
      <c r="BD76" s="63">
        <v>8</v>
      </c>
      <c r="BE76" s="81">
        <f t="shared" si="73"/>
        <v>0.64</v>
      </c>
      <c r="BF76" s="36">
        <f t="shared" si="74"/>
        <v>8</v>
      </c>
      <c r="BG76" s="58"/>
      <c r="BH76" s="58">
        <v>8</v>
      </c>
    </row>
    <row r="77" spans="1:60" s="6" customFormat="1" x14ac:dyDescent="0.25">
      <c r="A77" s="86" t="s">
        <v>5</v>
      </c>
      <c r="B77" s="52" t="s">
        <v>136</v>
      </c>
      <c r="C77" s="23" t="s">
        <v>176</v>
      </c>
      <c r="D77" s="23">
        <f t="shared" si="69"/>
        <v>2</v>
      </c>
      <c r="E77" s="46">
        <f t="shared" si="66"/>
        <v>50</v>
      </c>
      <c r="F77" s="46">
        <f t="shared" si="67"/>
        <v>16</v>
      </c>
      <c r="G77" s="47">
        <f t="shared" si="70"/>
        <v>8</v>
      </c>
      <c r="H77" s="47">
        <f t="shared" si="71"/>
        <v>8</v>
      </c>
      <c r="I77" s="27"/>
      <c r="J77" s="27">
        <v>8</v>
      </c>
      <c r="K77" s="27"/>
      <c r="L77" s="27"/>
      <c r="M77" s="27"/>
      <c r="N77" s="27"/>
      <c r="O77" s="47">
        <f t="shared" si="72"/>
        <v>0</v>
      </c>
      <c r="P77" s="46">
        <f t="shared" si="68"/>
        <v>34</v>
      </c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43"/>
      <c r="AL77" s="43"/>
      <c r="AM77" s="58"/>
      <c r="AN77" s="58"/>
      <c r="AO77" s="43"/>
      <c r="AP77" s="43"/>
      <c r="AQ77" s="58"/>
      <c r="AR77" s="58"/>
      <c r="AS77" s="43">
        <v>8</v>
      </c>
      <c r="AT77" s="43">
        <v>8</v>
      </c>
      <c r="AU77" s="58">
        <v>0</v>
      </c>
      <c r="AV77" s="68">
        <v>34</v>
      </c>
      <c r="AW77" s="94"/>
      <c r="AX77" s="58"/>
      <c r="AY77" s="58"/>
      <c r="AZ77" s="58"/>
      <c r="BA77" s="58"/>
      <c r="BB77" s="58"/>
      <c r="BC77" s="43"/>
      <c r="BD77" s="63">
        <v>2</v>
      </c>
      <c r="BE77" s="81">
        <f t="shared" si="73"/>
        <v>0.64</v>
      </c>
      <c r="BF77" s="36">
        <f t="shared" si="74"/>
        <v>2</v>
      </c>
      <c r="BG77" s="58"/>
      <c r="BH77" s="58">
        <v>2</v>
      </c>
    </row>
    <row r="78" spans="1:60" s="6" customFormat="1" ht="37.5" customHeight="1" x14ac:dyDescent="0.25">
      <c r="A78" s="86" t="s">
        <v>20</v>
      </c>
      <c r="B78" s="52" t="s">
        <v>107</v>
      </c>
      <c r="C78" s="23" t="s">
        <v>118</v>
      </c>
      <c r="D78" s="23">
        <f t="shared" si="69"/>
        <v>7</v>
      </c>
      <c r="E78" s="46">
        <f t="shared" si="66"/>
        <v>175</v>
      </c>
      <c r="F78" s="46">
        <f t="shared" si="67"/>
        <v>16</v>
      </c>
      <c r="G78" s="47">
        <f t="shared" si="70"/>
        <v>8</v>
      </c>
      <c r="H78" s="47">
        <f t="shared" si="71"/>
        <v>8</v>
      </c>
      <c r="I78" s="27"/>
      <c r="J78" s="27">
        <v>8</v>
      </c>
      <c r="K78" s="27"/>
      <c r="L78" s="27"/>
      <c r="M78" s="27"/>
      <c r="N78" s="27"/>
      <c r="O78" s="47">
        <f t="shared" si="72"/>
        <v>0</v>
      </c>
      <c r="P78" s="46">
        <f t="shared" si="68"/>
        <v>159</v>
      </c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58"/>
      <c r="AL78" s="58"/>
      <c r="AM78" s="58"/>
      <c r="AN78" s="58"/>
      <c r="AO78" s="58"/>
      <c r="AP78" s="58"/>
      <c r="AQ78" s="58"/>
      <c r="AR78" s="58"/>
      <c r="AS78" s="43">
        <v>8</v>
      </c>
      <c r="AT78" s="43">
        <v>8</v>
      </c>
      <c r="AU78" s="58">
        <v>0</v>
      </c>
      <c r="AV78" s="68">
        <v>159</v>
      </c>
      <c r="AW78" s="94"/>
      <c r="AX78" s="58"/>
      <c r="AY78" s="58"/>
      <c r="AZ78" s="58"/>
      <c r="BA78" s="58"/>
      <c r="BB78" s="58"/>
      <c r="BC78" s="43"/>
      <c r="BD78" s="63">
        <v>7</v>
      </c>
      <c r="BE78" s="81">
        <f t="shared" si="73"/>
        <v>0.64</v>
      </c>
      <c r="BF78" s="36">
        <f t="shared" si="74"/>
        <v>7</v>
      </c>
      <c r="BG78" s="58"/>
      <c r="BH78" s="58">
        <v>7</v>
      </c>
    </row>
    <row r="79" spans="1:60" s="6" customFormat="1" ht="37.5" customHeight="1" x14ac:dyDescent="0.25">
      <c r="A79" s="86" t="s">
        <v>21</v>
      </c>
      <c r="B79" s="52" t="s">
        <v>200</v>
      </c>
      <c r="C79" s="31" t="s">
        <v>201</v>
      </c>
      <c r="D79" s="23">
        <v>28</v>
      </c>
      <c r="E79" s="46">
        <f t="shared" ref="E79" si="75">SUM(F79,P79)</f>
        <v>720</v>
      </c>
      <c r="F79" s="46">
        <f t="shared" ref="F79" si="76">SUM(G79:H79,O79)</f>
        <v>720</v>
      </c>
      <c r="G79" s="47">
        <f t="shared" ref="G79" si="77">SUM(Q79,U79,Y79,AC79,AG79,AK79,AO79,AS79)</f>
        <v>0</v>
      </c>
      <c r="H79" s="47">
        <f t="shared" ref="H79" si="78">SUM(R79,V79,Z79,AD79,AH79,AL79,AP79,AT79)</f>
        <v>720</v>
      </c>
      <c r="I79" s="27"/>
      <c r="J79" s="27"/>
      <c r="K79" s="27">
        <v>720</v>
      </c>
      <c r="L79" s="27"/>
      <c r="M79" s="27"/>
      <c r="N79" s="27"/>
      <c r="O79" s="47">
        <f t="shared" ref="O79" si="79">SUM(S79,W79,AA79,AE79,AI79,AM79,AQ79,AU79)</f>
        <v>0</v>
      </c>
      <c r="P79" s="46">
        <f t="shared" ref="P79" si="80">SUM(T79,X79,AB79,AF79,AJ79,AN79,AR79,AV79)</f>
        <v>0</v>
      </c>
      <c r="Q79" s="36"/>
      <c r="R79" s="36"/>
      <c r="S79" s="36"/>
      <c r="T79" s="36"/>
      <c r="U79" s="36"/>
      <c r="V79" s="36"/>
      <c r="W79" s="36"/>
      <c r="X79" s="36"/>
      <c r="Y79" s="36"/>
      <c r="Z79" s="28">
        <v>160</v>
      </c>
      <c r="AA79" s="36"/>
      <c r="AB79" s="36"/>
      <c r="AC79" s="36"/>
      <c r="AD79" s="28">
        <v>240</v>
      </c>
      <c r="AE79" s="36"/>
      <c r="AF79" s="36"/>
      <c r="AG79" s="28"/>
      <c r="AH79" s="28">
        <v>160</v>
      </c>
      <c r="AI79" s="36"/>
      <c r="AJ79" s="36"/>
      <c r="AK79" s="43"/>
      <c r="AL79" s="43">
        <v>160</v>
      </c>
      <c r="AM79" s="58"/>
      <c r="AN79" s="58"/>
      <c r="AO79" s="58"/>
      <c r="AP79" s="58"/>
      <c r="AQ79" s="58"/>
      <c r="AR79" s="58"/>
      <c r="AS79" s="43"/>
      <c r="AT79" s="43"/>
      <c r="AU79" s="58"/>
      <c r="AV79" s="68"/>
      <c r="AW79" s="94"/>
      <c r="AX79" s="58"/>
      <c r="AY79" s="43">
        <v>6</v>
      </c>
      <c r="AZ79" s="43">
        <v>10</v>
      </c>
      <c r="BA79" s="43">
        <v>6</v>
      </c>
      <c r="BB79" s="43">
        <v>6</v>
      </c>
      <c r="BC79" s="43"/>
      <c r="BD79" s="63"/>
      <c r="BE79" s="94">
        <v>28</v>
      </c>
      <c r="BF79" s="36">
        <v>28</v>
      </c>
      <c r="BG79" s="58"/>
      <c r="BH79" s="58">
        <v>28</v>
      </c>
    </row>
    <row r="80" spans="1:60" s="7" customFormat="1" ht="44.5" x14ac:dyDescent="0.25">
      <c r="A80" s="92" t="s">
        <v>64</v>
      </c>
      <c r="B80" s="71" t="s">
        <v>186</v>
      </c>
      <c r="C80" s="57"/>
      <c r="D80" s="57">
        <f>SUM(D81:D88)</f>
        <v>55</v>
      </c>
      <c r="E80" s="57">
        <f t="shared" ref="E80:BH80" si="81">SUM(E81:E88)</f>
        <v>1395</v>
      </c>
      <c r="F80" s="57">
        <f t="shared" si="81"/>
        <v>832</v>
      </c>
      <c r="G80" s="57">
        <f t="shared" si="81"/>
        <v>0</v>
      </c>
      <c r="H80" s="57">
        <f t="shared" si="81"/>
        <v>832</v>
      </c>
      <c r="I80" s="57">
        <f t="shared" si="81"/>
        <v>32</v>
      </c>
      <c r="J80" s="57">
        <f t="shared" si="81"/>
        <v>40</v>
      </c>
      <c r="K80" s="57">
        <f t="shared" si="81"/>
        <v>720</v>
      </c>
      <c r="L80" s="57">
        <f t="shared" si="81"/>
        <v>40</v>
      </c>
      <c r="M80" s="57">
        <f t="shared" si="81"/>
        <v>0</v>
      </c>
      <c r="N80" s="57">
        <f t="shared" si="81"/>
        <v>0</v>
      </c>
      <c r="O80" s="57">
        <f t="shared" si="81"/>
        <v>0</v>
      </c>
      <c r="P80" s="57">
        <f t="shared" si="81"/>
        <v>563</v>
      </c>
      <c r="Q80" s="57">
        <f t="shared" si="81"/>
        <v>0</v>
      </c>
      <c r="R80" s="57">
        <f t="shared" si="81"/>
        <v>0</v>
      </c>
      <c r="S80" s="57">
        <f t="shared" si="81"/>
        <v>0</v>
      </c>
      <c r="T80" s="57">
        <f t="shared" si="81"/>
        <v>0</v>
      </c>
      <c r="U80" s="57">
        <f t="shared" si="81"/>
        <v>0</v>
      </c>
      <c r="V80" s="57">
        <f t="shared" si="81"/>
        <v>0</v>
      </c>
      <c r="W80" s="57">
        <f t="shared" si="81"/>
        <v>0</v>
      </c>
      <c r="X80" s="57">
        <f t="shared" si="81"/>
        <v>0</v>
      </c>
      <c r="Y80" s="57">
        <f t="shared" si="81"/>
        <v>0</v>
      </c>
      <c r="Z80" s="57">
        <f t="shared" si="81"/>
        <v>160</v>
      </c>
      <c r="AA80" s="57">
        <f t="shared" si="81"/>
        <v>0</v>
      </c>
      <c r="AB80" s="57">
        <f t="shared" si="81"/>
        <v>0</v>
      </c>
      <c r="AC80" s="57">
        <f t="shared" si="81"/>
        <v>0</v>
      </c>
      <c r="AD80" s="57">
        <f t="shared" si="81"/>
        <v>240</v>
      </c>
      <c r="AE80" s="57">
        <f t="shared" si="81"/>
        <v>0</v>
      </c>
      <c r="AF80" s="57">
        <f t="shared" si="81"/>
        <v>0</v>
      </c>
      <c r="AG80" s="57">
        <f t="shared" si="81"/>
        <v>0</v>
      </c>
      <c r="AH80" s="57">
        <f t="shared" si="81"/>
        <v>160</v>
      </c>
      <c r="AI80" s="57">
        <f t="shared" si="81"/>
        <v>0</v>
      </c>
      <c r="AJ80" s="57">
        <f t="shared" si="81"/>
        <v>0</v>
      </c>
      <c r="AK80" s="57">
        <f t="shared" si="81"/>
        <v>0</v>
      </c>
      <c r="AL80" s="57">
        <f t="shared" si="81"/>
        <v>176</v>
      </c>
      <c r="AM80" s="57">
        <f t="shared" si="81"/>
        <v>0</v>
      </c>
      <c r="AN80" s="57">
        <f t="shared" si="81"/>
        <v>59</v>
      </c>
      <c r="AO80" s="57">
        <f t="shared" si="81"/>
        <v>0</v>
      </c>
      <c r="AP80" s="57">
        <f t="shared" si="81"/>
        <v>24</v>
      </c>
      <c r="AQ80" s="57">
        <f t="shared" si="81"/>
        <v>0</v>
      </c>
      <c r="AR80" s="57">
        <f t="shared" si="81"/>
        <v>51</v>
      </c>
      <c r="AS80" s="57">
        <f t="shared" si="81"/>
        <v>0</v>
      </c>
      <c r="AT80" s="57">
        <f t="shared" si="81"/>
        <v>72</v>
      </c>
      <c r="AU80" s="57">
        <f t="shared" si="81"/>
        <v>0</v>
      </c>
      <c r="AV80" s="101">
        <f t="shared" si="81"/>
        <v>453</v>
      </c>
      <c r="AW80" s="100">
        <f t="shared" si="81"/>
        <v>0</v>
      </c>
      <c r="AX80" s="57">
        <f t="shared" si="81"/>
        <v>0</v>
      </c>
      <c r="AY80" s="57">
        <f t="shared" si="81"/>
        <v>6</v>
      </c>
      <c r="AZ80" s="57">
        <f t="shared" si="81"/>
        <v>10</v>
      </c>
      <c r="BA80" s="57">
        <f t="shared" si="81"/>
        <v>6</v>
      </c>
      <c r="BB80" s="57">
        <f t="shared" si="81"/>
        <v>9</v>
      </c>
      <c r="BC80" s="57">
        <f t="shared" si="81"/>
        <v>3</v>
      </c>
      <c r="BD80" s="101">
        <f t="shared" si="81"/>
        <v>21</v>
      </c>
      <c r="BE80" s="98">
        <f t="shared" si="81"/>
        <v>32.480000000000004</v>
      </c>
      <c r="BF80" s="57">
        <f t="shared" si="81"/>
        <v>55</v>
      </c>
      <c r="BG80" s="57">
        <f t="shared" si="81"/>
        <v>0</v>
      </c>
      <c r="BH80" s="57">
        <f t="shared" si="81"/>
        <v>55</v>
      </c>
    </row>
    <row r="81" spans="1:60" s="6" customFormat="1" ht="41.25" customHeight="1" x14ac:dyDescent="0.25">
      <c r="A81" s="86" t="s">
        <v>10</v>
      </c>
      <c r="B81" s="45" t="s">
        <v>125</v>
      </c>
      <c r="C81" s="23" t="s">
        <v>171</v>
      </c>
      <c r="D81" s="23">
        <f>E81/25</f>
        <v>3</v>
      </c>
      <c r="E81" s="46">
        <f t="shared" ref="E81:E87" si="82">SUM(F81,P81)</f>
        <v>75</v>
      </c>
      <c r="F81" s="46">
        <f t="shared" ref="F81:F87" si="83">SUM(G81:H81,O81)</f>
        <v>24</v>
      </c>
      <c r="G81" s="47">
        <f>SUM(Q81,U81,Y81,AC81,AG81,AK81,AO81,AS81)</f>
        <v>0</v>
      </c>
      <c r="H81" s="47">
        <f>SUM(R81,V81,Z81,AD81,AH81,AL81,AP81,AT81)</f>
        <v>24</v>
      </c>
      <c r="I81" s="27"/>
      <c r="J81" s="27">
        <v>24</v>
      </c>
      <c r="K81" s="27"/>
      <c r="L81" s="27"/>
      <c r="M81" s="27"/>
      <c r="N81" s="27"/>
      <c r="O81" s="47">
        <f>SUM(S81,W81,AA81,AE81,AI81,AM81,AQ81,AU81)</f>
        <v>0</v>
      </c>
      <c r="P81" s="46">
        <f t="shared" ref="P81:P87" si="84">SUM(T81,X81,AB81,AF81,AJ81,AN81,AR81,AV81)</f>
        <v>51</v>
      </c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28"/>
      <c r="AL81" s="28"/>
      <c r="AM81" s="36"/>
      <c r="AN81" s="36"/>
      <c r="AO81" s="28"/>
      <c r="AP81" s="28">
        <v>24</v>
      </c>
      <c r="AQ81" s="36">
        <v>0</v>
      </c>
      <c r="AR81" s="36">
        <v>51</v>
      </c>
      <c r="AS81" s="36"/>
      <c r="AT81" s="36"/>
      <c r="AU81" s="36"/>
      <c r="AV81" s="42"/>
      <c r="AW81" s="95"/>
      <c r="AX81" s="36"/>
      <c r="AY81" s="36"/>
      <c r="AZ81" s="36"/>
      <c r="BA81" s="36"/>
      <c r="BB81" s="36"/>
      <c r="BC81" s="28">
        <v>3</v>
      </c>
      <c r="BD81" s="42"/>
      <c r="BE81" s="78">
        <f t="shared" ref="BE81:BE87" si="85">SUM(F81)/25</f>
        <v>0.96</v>
      </c>
      <c r="BF81" s="36">
        <f>SUM(AW81:BD81)</f>
        <v>3</v>
      </c>
      <c r="BG81" s="36"/>
      <c r="BH81" s="36">
        <v>3</v>
      </c>
    </row>
    <row r="82" spans="1:60" s="6" customFormat="1" x14ac:dyDescent="0.25">
      <c r="A82" s="86" t="s">
        <v>9</v>
      </c>
      <c r="B82" s="45" t="s">
        <v>122</v>
      </c>
      <c r="C82" s="23" t="s">
        <v>176</v>
      </c>
      <c r="D82" s="23">
        <f t="shared" ref="D82:D87" si="86">E82/25</f>
        <v>3</v>
      </c>
      <c r="E82" s="46">
        <f t="shared" si="82"/>
        <v>75</v>
      </c>
      <c r="F82" s="46">
        <f t="shared" si="83"/>
        <v>16</v>
      </c>
      <c r="G82" s="47">
        <f t="shared" ref="G82:G87" si="87">SUM(Q82,U82,Y82,AC82,AG82,AK82,AO82,AS82)</f>
        <v>0</v>
      </c>
      <c r="H82" s="47">
        <f t="shared" ref="H82:H87" si="88">SUM(R82,V82,Z82,AD82,AH82,AL82,AP82,AT82)</f>
        <v>16</v>
      </c>
      <c r="I82" s="27"/>
      <c r="J82" s="27"/>
      <c r="K82" s="27"/>
      <c r="L82" s="27">
        <v>16</v>
      </c>
      <c r="M82" s="27"/>
      <c r="N82" s="27"/>
      <c r="O82" s="47">
        <f t="shared" ref="O82:O87" si="89">SUM(S82,W82,AA82,AE82,AI82,AM82,AQ82,AU82)</f>
        <v>0</v>
      </c>
      <c r="P82" s="46">
        <f t="shared" si="84"/>
        <v>59</v>
      </c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28"/>
      <c r="AL82" s="28"/>
      <c r="AM82" s="36"/>
      <c r="AN82" s="36"/>
      <c r="AO82" s="28"/>
      <c r="AP82" s="28"/>
      <c r="AQ82" s="36"/>
      <c r="AR82" s="36"/>
      <c r="AS82" s="36"/>
      <c r="AT82" s="36">
        <v>16</v>
      </c>
      <c r="AU82" s="36">
        <v>0</v>
      </c>
      <c r="AV82" s="42">
        <v>59</v>
      </c>
      <c r="AW82" s="95"/>
      <c r="AX82" s="36"/>
      <c r="AY82" s="36"/>
      <c r="AZ82" s="36"/>
      <c r="BA82" s="36"/>
      <c r="BB82" s="36"/>
      <c r="BC82" s="28"/>
      <c r="BD82" s="33">
        <v>3</v>
      </c>
      <c r="BE82" s="78">
        <f t="shared" si="85"/>
        <v>0.64</v>
      </c>
      <c r="BF82" s="36">
        <f t="shared" ref="BF82:BF87" si="90">SUM(AW82:BD82)</f>
        <v>3</v>
      </c>
      <c r="BG82" s="36"/>
      <c r="BH82" s="36">
        <v>3</v>
      </c>
    </row>
    <row r="83" spans="1:60" s="6" customFormat="1" x14ac:dyDescent="0.25">
      <c r="A83" s="86" t="s">
        <v>8</v>
      </c>
      <c r="B83" s="45" t="s">
        <v>123</v>
      </c>
      <c r="C83" s="23" t="s">
        <v>176</v>
      </c>
      <c r="D83" s="23">
        <f t="shared" si="86"/>
        <v>5</v>
      </c>
      <c r="E83" s="46">
        <f t="shared" si="82"/>
        <v>125</v>
      </c>
      <c r="F83" s="46">
        <f t="shared" si="83"/>
        <v>16</v>
      </c>
      <c r="G83" s="47">
        <f t="shared" si="87"/>
        <v>0</v>
      </c>
      <c r="H83" s="47">
        <f t="shared" si="88"/>
        <v>16</v>
      </c>
      <c r="I83" s="27"/>
      <c r="J83" s="27">
        <v>16</v>
      </c>
      <c r="K83" s="27"/>
      <c r="L83" s="27"/>
      <c r="M83" s="27"/>
      <c r="N83" s="27"/>
      <c r="O83" s="47">
        <f t="shared" si="89"/>
        <v>0</v>
      </c>
      <c r="P83" s="46">
        <f t="shared" si="84"/>
        <v>109</v>
      </c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28"/>
      <c r="AT83" s="28">
        <v>16</v>
      </c>
      <c r="AU83" s="36">
        <v>0</v>
      </c>
      <c r="AV83" s="42">
        <v>109</v>
      </c>
      <c r="AW83" s="95"/>
      <c r="AX83" s="36"/>
      <c r="AY83" s="36"/>
      <c r="AZ83" s="36"/>
      <c r="BA83" s="36"/>
      <c r="BB83" s="36"/>
      <c r="BC83" s="28"/>
      <c r="BD83" s="33">
        <v>5</v>
      </c>
      <c r="BE83" s="78">
        <f t="shared" si="85"/>
        <v>0.64</v>
      </c>
      <c r="BF83" s="36">
        <f t="shared" si="90"/>
        <v>5</v>
      </c>
      <c r="BG83" s="36"/>
      <c r="BH83" s="36">
        <v>5</v>
      </c>
    </row>
    <row r="84" spans="1:60" s="6" customFormat="1" x14ac:dyDescent="0.25">
      <c r="A84" s="86" t="s">
        <v>7</v>
      </c>
      <c r="B84" s="51" t="s">
        <v>124</v>
      </c>
      <c r="C84" s="23" t="s">
        <v>170</v>
      </c>
      <c r="D84" s="23">
        <f t="shared" si="86"/>
        <v>3</v>
      </c>
      <c r="E84" s="46">
        <f t="shared" si="82"/>
        <v>75</v>
      </c>
      <c r="F84" s="46">
        <f t="shared" si="83"/>
        <v>16</v>
      </c>
      <c r="G84" s="47">
        <f t="shared" si="87"/>
        <v>0</v>
      </c>
      <c r="H84" s="47">
        <f t="shared" si="88"/>
        <v>16</v>
      </c>
      <c r="I84" s="27"/>
      <c r="J84" s="27"/>
      <c r="K84" s="27"/>
      <c r="L84" s="27">
        <v>16</v>
      </c>
      <c r="M84" s="27"/>
      <c r="N84" s="27"/>
      <c r="O84" s="47">
        <f t="shared" si="89"/>
        <v>0</v>
      </c>
      <c r="P84" s="46">
        <f t="shared" si="84"/>
        <v>59</v>
      </c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8"/>
      <c r="AH84" s="28"/>
      <c r="AI84" s="36"/>
      <c r="AJ84" s="36"/>
      <c r="AK84" s="28"/>
      <c r="AL84" s="28">
        <v>16</v>
      </c>
      <c r="AM84" s="36">
        <v>0</v>
      </c>
      <c r="AN84" s="36">
        <v>59</v>
      </c>
      <c r="AO84" s="36"/>
      <c r="AP84" s="36"/>
      <c r="AQ84" s="36"/>
      <c r="AR84" s="36"/>
      <c r="AS84" s="28"/>
      <c r="AT84" s="28"/>
      <c r="AU84" s="36"/>
      <c r="AV84" s="42"/>
      <c r="AW84" s="95"/>
      <c r="AX84" s="36"/>
      <c r="AY84" s="36"/>
      <c r="AZ84" s="36"/>
      <c r="BA84" s="28"/>
      <c r="BB84" s="43">
        <v>3</v>
      </c>
      <c r="BC84" s="28"/>
      <c r="BD84" s="33"/>
      <c r="BE84" s="78">
        <f t="shared" si="85"/>
        <v>0.64</v>
      </c>
      <c r="BF84" s="36">
        <f t="shared" si="90"/>
        <v>3</v>
      </c>
      <c r="BG84" s="36"/>
      <c r="BH84" s="36">
        <v>3</v>
      </c>
    </row>
    <row r="85" spans="1:60" s="6" customFormat="1" ht="35.25" customHeight="1" x14ac:dyDescent="0.25">
      <c r="A85" s="86" t="s">
        <v>6</v>
      </c>
      <c r="B85" s="45" t="s">
        <v>121</v>
      </c>
      <c r="C85" s="23" t="s">
        <v>118</v>
      </c>
      <c r="D85" s="23">
        <f t="shared" si="86"/>
        <v>5</v>
      </c>
      <c r="E85" s="46">
        <f t="shared" si="82"/>
        <v>125</v>
      </c>
      <c r="F85" s="46">
        <f t="shared" si="83"/>
        <v>16</v>
      </c>
      <c r="G85" s="47">
        <f t="shared" si="87"/>
        <v>0</v>
      </c>
      <c r="H85" s="47">
        <f t="shared" si="88"/>
        <v>16</v>
      </c>
      <c r="I85" s="27">
        <v>16</v>
      </c>
      <c r="J85" s="27"/>
      <c r="K85" s="27"/>
      <c r="L85" s="27"/>
      <c r="M85" s="27"/>
      <c r="N85" s="27"/>
      <c r="O85" s="47">
        <f t="shared" si="89"/>
        <v>0</v>
      </c>
      <c r="P85" s="46">
        <f t="shared" si="84"/>
        <v>109</v>
      </c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28"/>
      <c r="AT85" s="28">
        <v>16</v>
      </c>
      <c r="AU85" s="36">
        <v>0</v>
      </c>
      <c r="AV85" s="42">
        <v>109</v>
      </c>
      <c r="AW85" s="95"/>
      <c r="AX85" s="36"/>
      <c r="AY85" s="36"/>
      <c r="AZ85" s="36"/>
      <c r="BA85" s="36"/>
      <c r="BB85" s="36"/>
      <c r="BC85" s="28"/>
      <c r="BD85" s="33">
        <v>5</v>
      </c>
      <c r="BE85" s="78">
        <f t="shared" si="85"/>
        <v>0.64</v>
      </c>
      <c r="BF85" s="36">
        <f t="shared" si="90"/>
        <v>5</v>
      </c>
      <c r="BG85" s="36"/>
      <c r="BH85" s="36">
        <v>5</v>
      </c>
    </row>
    <row r="86" spans="1:60" s="6" customFormat="1" ht="35.25" customHeight="1" x14ac:dyDescent="0.25">
      <c r="A86" s="86" t="s">
        <v>5</v>
      </c>
      <c r="B86" s="45" t="s">
        <v>120</v>
      </c>
      <c r="C86" s="23" t="s">
        <v>118</v>
      </c>
      <c r="D86" s="23">
        <f t="shared" si="86"/>
        <v>5</v>
      </c>
      <c r="E86" s="46">
        <f t="shared" si="82"/>
        <v>125</v>
      </c>
      <c r="F86" s="46">
        <f t="shared" si="83"/>
        <v>16</v>
      </c>
      <c r="G86" s="47">
        <f t="shared" si="87"/>
        <v>0</v>
      </c>
      <c r="H86" s="47">
        <f t="shared" si="88"/>
        <v>16</v>
      </c>
      <c r="I86" s="27">
        <v>16</v>
      </c>
      <c r="J86" s="27"/>
      <c r="K86" s="27"/>
      <c r="L86" s="27"/>
      <c r="M86" s="27"/>
      <c r="N86" s="27"/>
      <c r="O86" s="47">
        <f t="shared" si="89"/>
        <v>0</v>
      </c>
      <c r="P86" s="46">
        <f t="shared" si="84"/>
        <v>109</v>
      </c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28"/>
      <c r="AT86" s="28">
        <v>16</v>
      </c>
      <c r="AU86" s="36">
        <v>0</v>
      </c>
      <c r="AV86" s="42">
        <v>109</v>
      </c>
      <c r="AW86" s="95"/>
      <c r="AX86" s="36"/>
      <c r="AY86" s="36"/>
      <c r="AZ86" s="36"/>
      <c r="BA86" s="36"/>
      <c r="BB86" s="36"/>
      <c r="BC86" s="28"/>
      <c r="BD86" s="33">
        <v>5</v>
      </c>
      <c r="BE86" s="78">
        <f t="shared" si="85"/>
        <v>0.64</v>
      </c>
      <c r="BF86" s="36">
        <f t="shared" si="90"/>
        <v>5</v>
      </c>
      <c r="BG86" s="36"/>
      <c r="BH86" s="36">
        <v>5</v>
      </c>
    </row>
    <row r="87" spans="1:60" s="6" customFormat="1" ht="35.25" customHeight="1" x14ac:dyDescent="0.25">
      <c r="A87" s="86" t="s">
        <v>20</v>
      </c>
      <c r="B87" s="69" t="s">
        <v>179</v>
      </c>
      <c r="C87" s="23" t="s">
        <v>176</v>
      </c>
      <c r="D87" s="23">
        <f t="shared" si="86"/>
        <v>3</v>
      </c>
      <c r="E87" s="46">
        <f t="shared" si="82"/>
        <v>75</v>
      </c>
      <c r="F87" s="46">
        <f t="shared" si="83"/>
        <v>8</v>
      </c>
      <c r="G87" s="47">
        <f t="shared" si="87"/>
        <v>0</v>
      </c>
      <c r="H87" s="47">
        <f t="shared" si="88"/>
        <v>8</v>
      </c>
      <c r="I87" s="27"/>
      <c r="J87" s="27"/>
      <c r="K87" s="27"/>
      <c r="L87" s="27">
        <v>8</v>
      </c>
      <c r="M87" s="27"/>
      <c r="N87" s="27"/>
      <c r="O87" s="47">
        <f t="shared" si="89"/>
        <v>0</v>
      </c>
      <c r="P87" s="46">
        <f t="shared" si="84"/>
        <v>67</v>
      </c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28"/>
      <c r="AT87" s="28">
        <v>8</v>
      </c>
      <c r="AU87" s="36">
        <v>0</v>
      </c>
      <c r="AV87" s="42">
        <v>67</v>
      </c>
      <c r="AW87" s="95"/>
      <c r="AX87" s="36"/>
      <c r="AY87" s="36"/>
      <c r="AZ87" s="36"/>
      <c r="BA87" s="36"/>
      <c r="BB87" s="36"/>
      <c r="BC87" s="28"/>
      <c r="BD87" s="33">
        <v>3</v>
      </c>
      <c r="BE87" s="78">
        <f t="shared" si="85"/>
        <v>0.32</v>
      </c>
      <c r="BF87" s="36">
        <f t="shared" si="90"/>
        <v>3</v>
      </c>
      <c r="BG87" s="36"/>
      <c r="BH87" s="36">
        <v>3</v>
      </c>
    </row>
    <row r="88" spans="1:60" s="6" customFormat="1" ht="35.25" customHeight="1" x14ac:dyDescent="0.25">
      <c r="A88" s="86" t="s">
        <v>21</v>
      </c>
      <c r="B88" s="66" t="s">
        <v>200</v>
      </c>
      <c r="C88" s="31" t="s">
        <v>201</v>
      </c>
      <c r="D88" s="23">
        <v>28</v>
      </c>
      <c r="E88" s="46">
        <f t="shared" ref="E88" si="91">SUM(F88,P88)</f>
        <v>720</v>
      </c>
      <c r="F88" s="46">
        <f t="shared" ref="F88" si="92">SUM(G88:H88,O88)</f>
        <v>720</v>
      </c>
      <c r="G88" s="47">
        <f t="shared" ref="G88" si="93">SUM(Q88,U88,Y88,AC88,AG88,AK88,AO88,AS88)</f>
        <v>0</v>
      </c>
      <c r="H88" s="47">
        <f t="shared" ref="H88" si="94">SUM(R88,V88,Z88,AD88,AH88,AL88,AP88,AT88)</f>
        <v>720</v>
      </c>
      <c r="I88" s="27"/>
      <c r="J88" s="27"/>
      <c r="K88" s="27">
        <v>720</v>
      </c>
      <c r="L88" s="27"/>
      <c r="M88" s="27"/>
      <c r="N88" s="27"/>
      <c r="O88" s="47">
        <f t="shared" ref="O88" si="95">SUM(S88,W88,AA88,AE88,AI88,AM88,AQ88,AU88)</f>
        <v>0</v>
      </c>
      <c r="P88" s="46">
        <f t="shared" ref="P88" si="96">SUM(T88,X88,AB88,AF88,AJ88,AN88,AR88,AV88)</f>
        <v>0</v>
      </c>
      <c r="Q88" s="36"/>
      <c r="R88" s="36"/>
      <c r="S88" s="36"/>
      <c r="T88" s="36"/>
      <c r="U88" s="36"/>
      <c r="V88" s="36"/>
      <c r="W88" s="36"/>
      <c r="X88" s="36"/>
      <c r="Y88" s="36"/>
      <c r="Z88" s="28">
        <v>160</v>
      </c>
      <c r="AA88" s="36"/>
      <c r="AB88" s="36"/>
      <c r="AC88" s="36"/>
      <c r="AD88" s="28">
        <v>240</v>
      </c>
      <c r="AE88" s="36"/>
      <c r="AF88" s="36"/>
      <c r="AG88" s="28"/>
      <c r="AH88" s="28">
        <v>160</v>
      </c>
      <c r="AI88" s="36"/>
      <c r="AJ88" s="36"/>
      <c r="AK88" s="43"/>
      <c r="AL88" s="43">
        <v>160</v>
      </c>
      <c r="AM88" s="36"/>
      <c r="AN88" s="36"/>
      <c r="AO88" s="36"/>
      <c r="AP88" s="36"/>
      <c r="AQ88" s="36"/>
      <c r="AR88" s="36"/>
      <c r="AS88" s="28"/>
      <c r="AT88" s="28"/>
      <c r="AU88" s="36"/>
      <c r="AV88" s="42"/>
      <c r="AW88" s="94"/>
      <c r="AX88" s="58"/>
      <c r="AY88" s="43">
        <v>6</v>
      </c>
      <c r="AZ88" s="43">
        <v>10</v>
      </c>
      <c r="BA88" s="43">
        <v>6</v>
      </c>
      <c r="BB88" s="43">
        <v>6</v>
      </c>
      <c r="BC88" s="43"/>
      <c r="BD88" s="63"/>
      <c r="BE88" s="94">
        <v>28</v>
      </c>
      <c r="BF88" s="36">
        <v>28</v>
      </c>
      <c r="BG88" s="58"/>
      <c r="BH88" s="58">
        <v>28</v>
      </c>
    </row>
    <row r="89" spans="1:60" s="7" customFormat="1" ht="44.5" x14ac:dyDescent="0.25">
      <c r="A89" s="93" t="s">
        <v>65</v>
      </c>
      <c r="B89" s="72" t="s">
        <v>187</v>
      </c>
      <c r="C89" s="57"/>
      <c r="D89" s="57">
        <f>SUM(D90:D97)</f>
        <v>55</v>
      </c>
      <c r="E89" s="57">
        <f t="shared" ref="E89:BH89" si="97">SUM(E90:E97)</f>
        <v>1395</v>
      </c>
      <c r="F89" s="57">
        <f t="shared" si="97"/>
        <v>832</v>
      </c>
      <c r="G89" s="57">
        <f t="shared" si="97"/>
        <v>16</v>
      </c>
      <c r="H89" s="57">
        <f t="shared" si="97"/>
        <v>816</v>
      </c>
      <c r="I89" s="57">
        <f t="shared" si="97"/>
        <v>0</v>
      </c>
      <c r="J89" s="57">
        <f t="shared" si="97"/>
        <v>18</v>
      </c>
      <c r="K89" s="57">
        <f t="shared" si="97"/>
        <v>736</v>
      </c>
      <c r="L89" s="57">
        <f t="shared" si="97"/>
        <v>62</v>
      </c>
      <c r="M89" s="57">
        <f t="shared" si="97"/>
        <v>0</v>
      </c>
      <c r="N89" s="57">
        <f t="shared" si="97"/>
        <v>0</v>
      </c>
      <c r="O89" s="57">
        <f t="shared" si="97"/>
        <v>0</v>
      </c>
      <c r="P89" s="57">
        <f t="shared" si="97"/>
        <v>563</v>
      </c>
      <c r="Q89" s="57">
        <f t="shared" si="97"/>
        <v>0</v>
      </c>
      <c r="R89" s="57">
        <f t="shared" si="97"/>
        <v>0</v>
      </c>
      <c r="S89" s="57">
        <f t="shared" si="97"/>
        <v>0</v>
      </c>
      <c r="T89" s="57">
        <f t="shared" si="97"/>
        <v>0</v>
      </c>
      <c r="U89" s="57">
        <f t="shared" si="97"/>
        <v>0</v>
      </c>
      <c r="V89" s="57">
        <f t="shared" si="97"/>
        <v>0</v>
      </c>
      <c r="W89" s="57">
        <f t="shared" si="97"/>
        <v>0</v>
      </c>
      <c r="X89" s="57">
        <f t="shared" si="97"/>
        <v>0</v>
      </c>
      <c r="Y89" s="57">
        <f t="shared" si="97"/>
        <v>0</v>
      </c>
      <c r="Z89" s="57">
        <f t="shared" si="97"/>
        <v>160</v>
      </c>
      <c r="AA89" s="57">
        <f t="shared" si="97"/>
        <v>0</v>
      </c>
      <c r="AB89" s="57">
        <f t="shared" si="97"/>
        <v>0</v>
      </c>
      <c r="AC89" s="57">
        <f t="shared" si="97"/>
        <v>0</v>
      </c>
      <c r="AD89" s="57">
        <f t="shared" si="97"/>
        <v>240</v>
      </c>
      <c r="AE89" s="57">
        <f t="shared" si="97"/>
        <v>0</v>
      </c>
      <c r="AF89" s="57">
        <f t="shared" si="97"/>
        <v>0</v>
      </c>
      <c r="AG89" s="57">
        <f t="shared" si="97"/>
        <v>0</v>
      </c>
      <c r="AH89" s="57">
        <f t="shared" si="97"/>
        <v>160</v>
      </c>
      <c r="AI89" s="57">
        <f t="shared" si="97"/>
        <v>0</v>
      </c>
      <c r="AJ89" s="57">
        <f t="shared" si="97"/>
        <v>0</v>
      </c>
      <c r="AK89" s="57">
        <f t="shared" si="97"/>
        <v>8</v>
      </c>
      <c r="AL89" s="57">
        <f t="shared" si="97"/>
        <v>176</v>
      </c>
      <c r="AM89" s="57">
        <f t="shared" si="97"/>
        <v>0</v>
      </c>
      <c r="AN89" s="57">
        <f t="shared" si="97"/>
        <v>51</v>
      </c>
      <c r="AO89" s="57">
        <f t="shared" si="97"/>
        <v>0</v>
      </c>
      <c r="AP89" s="57">
        <f t="shared" si="97"/>
        <v>24</v>
      </c>
      <c r="AQ89" s="57">
        <f t="shared" si="97"/>
        <v>0</v>
      </c>
      <c r="AR89" s="57">
        <f t="shared" si="97"/>
        <v>201</v>
      </c>
      <c r="AS89" s="57">
        <f t="shared" si="97"/>
        <v>8</v>
      </c>
      <c r="AT89" s="57">
        <f t="shared" si="97"/>
        <v>56</v>
      </c>
      <c r="AU89" s="57">
        <f t="shared" si="97"/>
        <v>0</v>
      </c>
      <c r="AV89" s="101">
        <f t="shared" si="97"/>
        <v>311</v>
      </c>
      <c r="AW89" s="100">
        <f t="shared" si="97"/>
        <v>0</v>
      </c>
      <c r="AX89" s="57">
        <f t="shared" si="97"/>
        <v>0</v>
      </c>
      <c r="AY89" s="57">
        <f t="shared" si="97"/>
        <v>6</v>
      </c>
      <c r="AZ89" s="57">
        <f t="shared" si="97"/>
        <v>10</v>
      </c>
      <c r="BA89" s="57">
        <f t="shared" si="97"/>
        <v>6</v>
      </c>
      <c r="BB89" s="57">
        <f t="shared" si="97"/>
        <v>9</v>
      </c>
      <c r="BC89" s="57">
        <f t="shared" si="97"/>
        <v>9</v>
      </c>
      <c r="BD89" s="101">
        <f t="shared" si="97"/>
        <v>15</v>
      </c>
      <c r="BE89" s="98">
        <f t="shared" si="97"/>
        <v>32.479999999999997</v>
      </c>
      <c r="BF89" s="57">
        <f t="shared" si="97"/>
        <v>55</v>
      </c>
      <c r="BG89" s="57">
        <f t="shared" si="97"/>
        <v>0</v>
      </c>
      <c r="BH89" s="57">
        <f t="shared" si="97"/>
        <v>55</v>
      </c>
    </row>
    <row r="90" spans="1:60" s="6" customFormat="1" x14ac:dyDescent="0.25">
      <c r="A90" s="86" t="s">
        <v>10</v>
      </c>
      <c r="B90" s="51" t="s">
        <v>149</v>
      </c>
      <c r="C90" s="23" t="s">
        <v>170</v>
      </c>
      <c r="D90" s="23">
        <f>E90/25</f>
        <v>2</v>
      </c>
      <c r="E90" s="46">
        <f t="shared" ref="E90:E96" si="98">SUM(F90,P90)</f>
        <v>50</v>
      </c>
      <c r="F90" s="46">
        <f t="shared" ref="F90:F96" si="99">SUM(G90:H90,O90)</f>
        <v>16</v>
      </c>
      <c r="G90" s="47">
        <f>SUM(Q90,U90,Y90,AC90,AG90,AK90,AO90,AS90)</f>
        <v>8</v>
      </c>
      <c r="H90" s="47">
        <f>SUM(R90,V90,Z90,AD90,AH90,AL90,AP90,AT90)</f>
        <v>8</v>
      </c>
      <c r="I90" s="27"/>
      <c r="J90" s="27"/>
      <c r="K90" s="27">
        <v>8</v>
      </c>
      <c r="L90" s="27"/>
      <c r="M90" s="27"/>
      <c r="N90" s="27"/>
      <c r="O90" s="47">
        <f t="shared" ref="O90:P92" si="100">SUM(S90,W90,AA90,AE90,AI90,AM90,AQ90,AU90)</f>
        <v>0</v>
      </c>
      <c r="P90" s="46">
        <f t="shared" si="100"/>
        <v>34</v>
      </c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28">
        <v>8</v>
      </c>
      <c r="AL90" s="28">
        <v>8</v>
      </c>
      <c r="AM90" s="36">
        <v>0</v>
      </c>
      <c r="AN90" s="36">
        <v>34</v>
      </c>
      <c r="AO90" s="36"/>
      <c r="AP90" s="36"/>
      <c r="AQ90" s="36"/>
      <c r="AR90" s="36"/>
      <c r="AS90" s="28"/>
      <c r="AT90" s="28"/>
      <c r="AU90" s="36"/>
      <c r="AV90" s="42"/>
      <c r="AW90" s="97"/>
      <c r="AX90" s="28"/>
      <c r="AY90" s="28"/>
      <c r="AZ90" s="28"/>
      <c r="BA90" s="28"/>
      <c r="BB90" s="28">
        <v>2</v>
      </c>
      <c r="BC90" s="28"/>
      <c r="BD90" s="33"/>
      <c r="BE90" s="78">
        <f>F90/25</f>
        <v>0.64</v>
      </c>
      <c r="BF90" s="36">
        <f>SUM(AW90:BD90)</f>
        <v>2</v>
      </c>
      <c r="BG90" s="36"/>
      <c r="BH90" s="36">
        <v>2</v>
      </c>
    </row>
    <row r="91" spans="1:60" s="6" customFormat="1" x14ac:dyDescent="0.25">
      <c r="A91" s="86" t="s">
        <v>9</v>
      </c>
      <c r="B91" s="52" t="s">
        <v>150</v>
      </c>
      <c r="C91" s="23" t="s">
        <v>170</v>
      </c>
      <c r="D91" s="23">
        <f t="shared" ref="D91:D95" si="101">E91/25</f>
        <v>1</v>
      </c>
      <c r="E91" s="46">
        <f t="shared" si="98"/>
        <v>25</v>
      </c>
      <c r="F91" s="46">
        <f t="shared" si="99"/>
        <v>8</v>
      </c>
      <c r="G91" s="47">
        <f t="shared" ref="G91:G96" si="102">SUM(Q91,U91,Y91,AC91,AG91,AK91,AO91,AS91)</f>
        <v>0</v>
      </c>
      <c r="H91" s="47">
        <f t="shared" ref="H91:H96" si="103">SUM(R91,V91,Z91,AD91,AH91,AL91,AP91,AT91)</f>
        <v>8</v>
      </c>
      <c r="I91" s="27"/>
      <c r="J91" s="27"/>
      <c r="K91" s="27">
        <v>8</v>
      </c>
      <c r="L91" s="27"/>
      <c r="M91" s="27"/>
      <c r="N91" s="27"/>
      <c r="O91" s="47">
        <f t="shared" si="100"/>
        <v>0</v>
      </c>
      <c r="P91" s="46">
        <f t="shared" si="100"/>
        <v>17</v>
      </c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8"/>
      <c r="AH91" s="28"/>
      <c r="AI91" s="36"/>
      <c r="AJ91" s="36"/>
      <c r="AK91" s="28"/>
      <c r="AL91" s="28">
        <v>8</v>
      </c>
      <c r="AM91" s="36"/>
      <c r="AN91" s="36">
        <v>17</v>
      </c>
      <c r="AO91" s="28"/>
      <c r="AP91" s="28"/>
      <c r="AQ91" s="36"/>
      <c r="AR91" s="36"/>
      <c r="AS91" s="36"/>
      <c r="AT91" s="36"/>
      <c r="AU91" s="36"/>
      <c r="AV91" s="42"/>
      <c r="AW91" s="97"/>
      <c r="AX91" s="28"/>
      <c r="AY91" s="28"/>
      <c r="AZ91" s="28"/>
      <c r="BA91" s="28"/>
      <c r="BB91" s="28">
        <v>1</v>
      </c>
      <c r="BC91" s="28"/>
      <c r="BD91" s="33"/>
      <c r="BE91" s="78">
        <f t="shared" ref="BE91:BE96" si="104">F91/25</f>
        <v>0.32</v>
      </c>
      <c r="BF91" s="36">
        <f t="shared" ref="BF91:BF96" si="105">SUM(AW91:BD91)</f>
        <v>1</v>
      </c>
      <c r="BG91" s="36"/>
      <c r="BH91" s="36">
        <v>1</v>
      </c>
    </row>
    <row r="92" spans="1:60" s="6" customFormat="1" x14ac:dyDescent="0.25">
      <c r="A92" s="86" t="s">
        <v>8</v>
      </c>
      <c r="B92" s="52" t="s">
        <v>164</v>
      </c>
      <c r="C92" s="23" t="s">
        <v>171</v>
      </c>
      <c r="D92" s="23">
        <f t="shared" si="101"/>
        <v>1</v>
      </c>
      <c r="E92" s="46">
        <f t="shared" si="98"/>
        <v>25</v>
      </c>
      <c r="F92" s="46">
        <f t="shared" si="99"/>
        <v>8</v>
      </c>
      <c r="G92" s="47">
        <f t="shared" si="102"/>
        <v>0</v>
      </c>
      <c r="H92" s="47">
        <f t="shared" si="103"/>
        <v>8</v>
      </c>
      <c r="I92" s="27"/>
      <c r="J92" s="44">
        <v>8</v>
      </c>
      <c r="K92" s="27"/>
      <c r="L92" s="27"/>
      <c r="M92" s="44"/>
      <c r="N92" s="27"/>
      <c r="O92" s="47">
        <f t="shared" si="100"/>
        <v>0</v>
      </c>
      <c r="P92" s="46">
        <f t="shared" si="100"/>
        <v>17</v>
      </c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28"/>
      <c r="AL92" s="28"/>
      <c r="AM92" s="36"/>
      <c r="AN92" s="36"/>
      <c r="AO92" s="28"/>
      <c r="AP92" s="28">
        <v>8</v>
      </c>
      <c r="AQ92" s="36">
        <v>0</v>
      </c>
      <c r="AR92" s="49">
        <v>17</v>
      </c>
      <c r="AS92" s="28"/>
      <c r="AT92" s="28"/>
      <c r="AU92" s="36"/>
      <c r="AV92" s="42"/>
      <c r="AW92" s="97"/>
      <c r="AX92" s="28"/>
      <c r="AY92" s="28"/>
      <c r="AZ92" s="28"/>
      <c r="BA92" s="28"/>
      <c r="BB92" s="28"/>
      <c r="BC92" s="28">
        <v>1</v>
      </c>
      <c r="BD92" s="63"/>
      <c r="BE92" s="78">
        <f t="shared" si="104"/>
        <v>0.32</v>
      </c>
      <c r="BF92" s="36">
        <f t="shared" si="105"/>
        <v>1</v>
      </c>
      <c r="BG92" s="36"/>
      <c r="BH92" s="36">
        <v>1</v>
      </c>
    </row>
    <row r="93" spans="1:60" s="6" customFormat="1" x14ac:dyDescent="0.25">
      <c r="A93" s="86" t="s">
        <v>7</v>
      </c>
      <c r="B93" s="51" t="s">
        <v>101</v>
      </c>
      <c r="C93" s="23" t="s">
        <v>118</v>
      </c>
      <c r="D93" s="23">
        <f t="shared" si="101"/>
        <v>10</v>
      </c>
      <c r="E93" s="46">
        <f t="shared" si="98"/>
        <v>250</v>
      </c>
      <c r="F93" s="46">
        <f t="shared" si="99"/>
        <v>48</v>
      </c>
      <c r="G93" s="47">
        <f t="shared" si="102"/>
        <v>8</v>
      </c>
      <c r="H93" s="47">
        <f t="shared" si="103"/>
        <v>40</v>
      </c>
      <c r="I93" s="27"/>
      <c r="J93" s="27">
        <v>10</v>
      </c>
      <c r="K93" s="27"/>
      <c r="L93" s="27">
        <v>30</v>
      </c>
      <c r="M93" s="27"/>
      <c r="N93" s="27"/>
      <c r="O93" s="47">
        <f t="shared" ref="O93:P96" si="106">SUM(S93,W93,AA93,AE93,AI93,AM93,AQ93,AU93)</f>
        <v>0</v>
      </c>
      <c r="P93" s="46">
        <f t="shared" si="106"/>
        <v>202</v>
      </c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28"/>
      <c r="AL93" s="28"/>
      <c r="AM93" s="36"/>
      <c r="AN93" s="36"/>
      <c r="AO93" s="28"/>
      <c r="AP93" s="28"/>
      <c r="AQ93" s="36"/>
      <c r="AR93" s="36"/>
      <c r="AS93" s="28">
        <v>8</v>
      </c>
      <c r="AT93" s="28">
        <v>40</v>
      </c>
      <c r="AU93" s="36">
        <v>0</v>
      </c>
      <c r="AV93" s="42">
        <v>202</v>
      </c>
      <c r="AW93" s="97"/>
      <c r="AX93" s="28"/>
      <c r="AY93" s="28"/>
      <c r="AZ93" s="28"/>
      <c r="BA93" s="28"/>
      <c r="BB93" s="28"/>
      <c r="BC93" s="28"/>
      <c r="BD93" s="33">
        <v>10</v>
      </c>
      <c r="BE93" s="78">
        <f t="shared" si="104"/>
        <v>1.92</v>
      </c>
      <c r="BF93" s="36">
        <f t="shared" si="105"/>
        <v>10</v>
      </c>
      <c r="BG93" s="36"/>
      <c r="BH93" s="36">
        <v>10</v>
      </c>
    </row>
    <row r="94" spans="1:60" s="6" customFormat="1" x14ac:dyDescent="0.25">
      <c r="A94" s="86" t="s">
        <v>6</v>
      </c>
      <c r="B94" s="51" t="s">
        <v>102</v>
      </c>
      <c r="C94" s="23" t="s">
        <v>176</v>
      </c>
      <c r="D94" s="23">
        <f t="shared" si="101"/>
        <v>2</v>
      </c>
      <c r="E94" s="46">
        <f t="shared" si="98"/>
        <v>50</v>
      </c>
      <c r="F94" s="46">
        <f t="shared" si="99"/>
        <v>8</v>
      </c>
      <c r="G94" s="47">
        <f t="shared" si="102"/>
        <v>0</v>
      </c>
      <c r="H94" s="47">
        <f t="shared" si="103"/>
        <v>8</v>
      </c>
      <c r="I94" s="27"/>
      <c r="J94" s="44"/>
      <c r="K94" s="27"/>
      <c r="L94" s="27">
        <v>8</v>
      </c>
      <c r="M94" s="44"/>
      <c r="N94" s="27"/>
      <c r="O94" s="47">
        <f t="shared" si="106"/>
        <v>0</v>
      </c>
      <c r="P94" s="46">
        <f t="shared" si="106"/>
        <v>42</v>
      </c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28"/>
      <c r="AL94" s="28"/>
      <c r="AM94" s="36"/>
      <c r="AN94" s="36"/>
      <c r="AO94" s="28"/>
      <c r="AP94" s="28"/>
      <c r="AQ94" s="36"/>
      <c r="AR94" s="36"/>
      <c r="AS94" s="28"/>
      <c r="AT94" s="28">
        <v>8</v>
      </c>
      <c r="AU94" s="36">
        <v>0</v>
      </c>
      <c r="AV94" s="42">
        <v>42</v>
      </c>
      <c r="AW94" s="97"/>
      <c r="AX94" s="28"/>
      <c r="AY94" s="28"/>
      <c r="AZ94" s="28"/>
      <c r="BA94" s="28"/>
      <c r="BB94" s="28"/>
      <c r="BC94" s="28"/>
      <c r="BD94" s="33">
        <v>2</v>
      </c>
      <c r="BE94" s="78">
        <f t="shared" si="104"/>
        <v>0.32</v>
      </c>
      <c r="BF94" s="36">
        <f t="shared" si="105"/>
        <v>2</v>
      </c>
      <c r="BG94" s="36"/>
      <c r="BH94" s="36">
        <v>2</v>
      </c>
    </row>
    <row r="95" spans="1:60" s="6" customFormat="1" x14ac:dyDescent="0.25">
      <c r="A95" s="86" t="s">
        <v>5</v>
      </c>
      <c r="B95" s="65" t="s">
        <v>177</v>
      </c>
      <c r="C95" s="23" t="s">
        <v>176</v>
      </c>
      <c r="D95" s="23">
        <f t="shared" si="101"/>
        <v>3</v>
      </c>
      <c r="E95" s="46">
        <f t="shared" si="98"/>
        <v>75</v>
      </c>
      <c r="F95" s="46">
        <f t="shared" si="99"/>
        <v>8</v>
      </c>
      <c r="G95" s="47">
        <f t="shared" si="102"/>
        <v>0</v>
      </c>
      <c r="H95" s="47">
        <f t="shared" si="103"/>
        <v>8</v>
      </c>
      <c r="I95" s="27"/>
      <c r="J95" s="27"/>
      <c r="K95" s="27"/>
      <c r="L95" s="27">
        <v>8</v>
      </c>
      <c r="M95" s="27"/>
      <c r="N95" s="27"/>
      <c r="O95" s="47">
        <f t="shared" si="106"/>
        <v>0</v>
      </c>
      <c r="P95" s="46">
        <f t="shared" si="106"/>
        <v>67</v>
      </c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28"/>
      <c r="AL95" s="28"/>
      <c r="AM95" s="36"/>
      <c r="AN95" s="36"/>
      <c r="AO95" s="28"/>
      <c r="AP95" s="28"/>
      <c r="AQ95" s="36"/>
      <c r="AR95" s="36"/>
      <c r="AS95" s="28"/>
      <c r="AT95" s="28">
        <v>8</v>
      </c>
      <c r="AU95" s="36">
        <v>0</v>
      </c>
      <c r="AV95" s="42">
        <v>67</v>
      </c>
      <c r="AW95" s="97"/>
      <c r="AX95" s="28"/>
      <c r="AY95" s="28"/>
      <c r="AZ95" s="28"/>
      <c r="BA95" s="28"/>
      <c r="BB95" s="28"/>
      <c r="BC95" s="28"/>
      <c r="BD95" s="33">
        <v>3</v>
      </c>
      <c r="BE95" s="78">
        <f t="shared" si="104"/>
        <v>0.32</v>
      </c>
      <c r="BF95" s="36">
        <f t="shared" si="105"/>
        <v>3</v>
      </c>
      <c r="BG95" s="36"/>
      <c r="BH95" s="36">
        <v>3</v>
      </c>
    </row>
    <row r="96" spans="1:60" s="6" customFormat="1" x14ac:dyDescent="0.25">
      <c r="A96" s="86" t="s">
        <v>20</v>
      </c>
      <c r="B96" s="51" t="s">
        <v>151</v>
      </c>
      <c r="C96" s="23" t="s">
        <v>130</v>
      </c>
      <c r="D96" s="23">
        <f>E96/25</f>
        <v>8</v>
      </c>
      <c r="E96" s="46">
        <f t="shared" si="98"/>
        <v>200</v>
      </c>
      <c r="F96" s="46">
        <f t="shared" si="99"/>
        <v>16</v>
      </c>
      <c r="G96" s="47">
        <f t="shared" si="102"/>
        <v>0</v>
      </c>
      <c r="H96" s="47">
        <f t="shared" si="103"/>
        <v>16</v>
      </c>
      <c r="I96" s="27"/>
      <c r="J96" s="27"/>
      <c r="K96" s="27"/>
      <c r="L96" s="27">
        <v>16</v>
      </c>
      <c r="M96" s="27"/>
      <c r="N96" s="27"/>
      <c r="O96" s="47">
        <f t="shared" si="106"/>
        <v>0</v>
      </c>
      <c r="P96" s="46">
        <f t="shared" si="106"/>
        <v>184</v>
      </c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28"/>
      <c r="AL96" s="28"/>
      <c r="AM96" s="36"/>
      <c r="AN96" s="36"/>
      <c r="AO96" s="28"/>
      <c r="AP96" s="28">
        <v>16</v>
      </c>
      <c r="AQ96" s="36">
        <v>0</v>
      </c>
      <c r="AR96" s="36">
        <v>184</v>
      </c>
      <c r="AS96" s="28"/>
      <c r="AT96" s="28"/>
      <c r="AU96" s="36"/>
      <c r="AV96" s="42"/>
      <c r="AW96" s="29"/>
      <c r="AX96" s="28"/>
      <c r="AY96" s="28"/>
      <c r="AZ96" s="28"/>
      <c r="BA96" s="28"/>
      <c r="BB96" s="28"/>
      <c r="BC96" s="43">
        <v>8</v>
      </c>
      <c r="BD96" s="33"/>
      <c r="BE96" s="78">
        <f t="shared" si="104"/>
        <v>0.64</v>
      </c>
      <c r="BF96" s="36">
        <f t="shared" si="105"/>
        <v>8</v>
      </c>
      <c r="BG96" s="36"/>
      <c r="BH96" s="36">
        <v>8</v>
      </c>
    </row>
    <row r="97" spans="1:60" s="6" customFormat="1" x14ac:dyDescent="0.25">
      <c r="A97" s="86" t="s">
        <v>21</v>
      </c>
      <c r="B97" s="51" t="s">
        <v>200</v>
      </c>
      <c r="C97" s="31" t="s">
        <v>201</v>
      </c>
      <c r="D97" s="23">
        <v>28</v>
      </c>
      <c r="E97" s="46">
        <f t="shared" ref="E97" si="107">SUM(F97,P97)</f>
        <v>720</v>
      </c>
      <c r="F97" s="46">
        <f t="shared" ref="F97" si="108">SUM(G97:H97,O97)</f>
        <v>720</v>
      </c>
      <c r="G97" s="47">
        <f t="shared" ref="G97" si="109">SUM(Q97,U97,Y97,AC97,AG97,AK97,AO97,AS97)</f>
        <v>0</v>
      </c>
      <c r="H97" s="47">
        <f t="shared" ref="H97" si="110">SUM(R97,V97,Z97,AD97,AH97,AL97,AP97,AT97)</f>
        <v>720</v>
      </c>
      <c r="I97" s="27"/>
      <c r="J97" s="27"/>
      <c r="K97" s="27">
        <v>720</v>
      </c>
      <c r="L97" s="27"/>
      <c r="M97" s="27"/>
      <c r="N97" s="27"/>
      <c r="O97" s="47">
        <f t="shared" ref="O97" si="111">SUM(S97,W97,AA97,AE97,AI97,AM97,AQ97,AU97)</f>
        <v>0</v>
      </c>
      <c r="P97" s="46">
        <f t="shared" ref="P97" si="112">SUM(T97,X97,AB97,AF97,AJ97,AN97,AR97,AV97)</f>
        <v>0</v>
      </c>
      <c r="Q97" s="36"/>
      <c r="R97" s="36"/>
      <c r="S97" s="36"/>
      <c r="T97" s="36"/>
      <c r="U97" s="36"/>
      <c r="V97" s="36"/>
      <c r="W97" s="36"/>
      <c r="X97" s="36"/>
      <c r="Y97" s="36"/>
      <c r="Z97" s="28">
        <v>160</v>
      </c>
      <c r="AA97" s="36"/>
      <c r="AB97" s="36"/>
      <c r="AC97" s="36"/>
      <c r="AD97" s="28">
        <v>240</v>
      </c>
      <c r="AE97" s="36"/>
      <c r="AF97" s="36"/>
      <c r="AG97" s="28"/>
      <c r="AH97" s="28">
        <v>160</v>
      </c>
      <c r="AI97" s="36"/>
      <c r="AJ97" s="36"/>
      <c r="AK97" s="43"/>
      <c r="AL97" s="43">
        <v>160</v>
      </c>
      <c r="AM97" s="36"/>
      <c r="AN97" s="36"/>
      <c r="AO97" s="28"/>
      <c r="AP97" s="28"/>
      <c r="AQ97" s="36"/>
      <c r="AR97" s="36"/>
      <c r="AS97" s="28"/>
      <c r="AT97" s="28"/>
      <c r="AU97" s="36"/>
      <c r="AV97" s="42"/>
      <c r="AW97" s="94"/>
      <c r="AX97" s="58"/>
      <c r="AY97" s="43">
        <v>6</v>
      </c>
      <c r="AZ97" s="43">
        <v>10</v>
      </c>
      <c r="BA97" s="43">
        <v>6</v>
      </c>
      <c r="BB97" s="43">
        <v>6</v>
      </c>
      <c r="BC97" s="43"/>
      <c r="BD97" s="63"/>
      <c r="BE97" s="94">
        <v>28</v>
      </c>
      <c r="BF97" s="36">
        <v>28</v>
      </c>
      <c r="BG97" s="58"/>
      <c r="BH97" s="58">
        <v>28</v>
      </c>
    </row>
    <row r="98" spans="1:60" s="6" customFormat="1" x14ac:dyDescent="0.25">
      <c r="A98" s="112" t="s">
        <v>191</v>
      </c>
      <c r="B98" s="112"/>
      <c r="C98" s="112"/>
      <c r="D98" s="110">
        <v>210</v>
      </c>
      <c r="E98" s="127">
        <f>SUM(E7,E16,E24,E48,E61)</f>
        <v>5365</v>
      </c>
      <c r="F98" s="127">
        <f t="shared" ref="F98:P98" si="113">SUM(F7,F16,F24,F48,F61)</f>
        <v>2193</v>
      </c>
      <c r="G98" s="127">
        <f t="shared" si="113"/>
        <v>407</v>
      </c>
      <c r="H98" s="127">
        <f t="shared" si="113"/>
        <v>1761</v>
      </c>
      <c r="I98" s="127">
        <f t="shared" si="113"/>
        <v>128</v>
      </c>
      <c r="J98" s="127">
        <f t="shared" si="113"/>
        <v>274</v>
      </c>
      <c r="K98" s="127">
        <f t="shared" si="113"/>
        <v>1187</v>
      </c>
      <c r="L98" s="127">
        <f t="shared" si="113"/>
        <v>132</v>
      </c>
      <c r="M98" s="127">
        <f t="shared" si="113"/>
        <v>40</v>
      </c>
      <c r="N98" s="127">
        <f t="shared" si="113"/>
        <v>0</v>
      </c>
      <c r="O98" s="127">
        <f t="shared" si="113"/>
        <v>25</v>
      </c>
      <c r="P98" s="127">
        <f t="shared" si="113"/>
        <v>3172</v>
      </c>
      <c r="Q98" s="24">
        <f>SUM(Q7,Q16,Q24,Q48,Q61)</f>
        <v>74</v>
      </c>
      <c r="R98" s="24">
        <f t="shared" ref="R98:BD98" si="114">SUM(R7,R16,R24,R48,R61)</f>
        <v>110</v>
      </c>
      <c r="S98" s="24">
        <f t="shared" si="114"/>
        <v>0</v>
      </c>
      <c r="T98" s="24">
        <f t="shared" si="114"/>
        <v>488</v>
      </c>
      <c r="U98" s="24">
        <f t="shared" si="114"/>
        <v>71</v>
      </c>
      <c r="V98" s="24">
        <f t="shared" si="114"/>
        <v>347</v>
      </c>
      <c r="W98" s="24">
        <f t="shared" si="114"/>
        <v>0</v>
      </c>
      <c r="X98" s="24">
        <f t="shared" si="114"/>
        <v>349</v>
      </c>
      <c r="Y98" s="24">
        <f t="shared" si="114"/>
        <v>56</v>
      </c>
      <c r="Z98" s="24">
        <f t="shared" si="114"/>
        <v>266</v>
      </c>
      <c r="AA98" s="24">
        <f t="shared" si="114"/>
        <v>0</v>
      </c>
      <c r="AB98" s="24">
        <f t="shared" si="114"/>
        <v>435</v>
      </c>
      <c r="AC98" s="24">
        <f t="shared" si="114"/>
        <v>52</v>
      </c>
      <c r="AD98" s="24">
        <f t="shared" si="114"/>
        <v>334</v>
      </c>
      <c r="AE98" s="24">
        <f t="shared" si="114"/>
        <v>0</v>
      </c>
      <c r="AF98" s="24">
        <f t="shared" si="114"/>
        <v>353</v>
      </c>
      <c r="AG98" s="24">
        <f t="shared" si="114"/>
        <v>66</v>
      </c>
      <c r="AH98" s="24">
        <f t="shared" si="114"/>
        <v>270</v>
      </c>
      <c r="AI98" s="24">
        <f t="shared" si="114"/>
        <v>0</v>
      </c>
      <c r="AJ98" s="24">
        <f t="shared" si="114"/>
        <v>349</v>
      </c>
      <c r="AK98" s="24">
        <f t="shared" si="114"/>
        <v>48</v>
      </c>
      <c r="AL98" s="24">
        <f t="shared" si="114"/>
        <v>258</v>
      </c>
      <c r="AM98" s="24">
        <f t="shared" si="114"/>
        <v>0</v>
      </c>
      <c r="AN98" s="24">
        <f t="shared" si="114"/>
        <v>304</v>
      </c>
      <c r="AO98" s="24">
        <f t="shared" si="114"/>
        <v>32</v>
      </c>
      <c r="AP98" s="24">
        <f t="shared" si="114"/>
        <v>88</v>
      </c>
      <c r="AQ98" s="24">
        <f t="shared" si="114"/>
        <v>10</v>
      </c>
      <c r="AR98" s="24">
        <f t="shared" si="114"/>
        <v>320</v>
      </c>
      <c r="AS98" s="24">
        <f t="shared" si="114"/>
        <v>8</v>
      </c>
      <c r="AT98" s="24">
        <f t="shared" si="114"/>
        <v>88</v>
      </c>
      <c r="AU98" s="24">
        <f t="shared" si="114"/>
        <v>15</v>
      </c>
      <c r="AV98" s="24">
        <f t="shared" si="114"/>
        <v>574</v>
      </c>
      <c r="AW98" s="24">
        <f t="shared" si="114"/>
        <v>26</v>
      </c>
      <c r="AX98" s="24">
        <f t="shared" si="114"/>
        <v>30</v>
      </c>
      <c r="AY98" s="24">
        <f t="shared" si="114"/>
        <v>29</v>
      </c>
      <c r="AZ98" s="24">
        <f>SUM(AZ7,AZ16,AZ24,AZ48,AZ61)</f>
        <v>29</v>
      </c>
      <c r="BA98" s="24">
        <f t="shared" si="114"/>
        <v>27</v>
      </c>
      <c r="BB98" s="24">
        <f t="shared" si="114"/>
        <v>24</v>
      </c>
      <c r="BC98" s="24">
        <f t="shared" si="114"/>
        <v>18</v>
      </c>
      <c r="BD98" s="24">
        <f t="shared" si="114"/>
        <v>27</v>
      </c>
      <c r="BE98" s="111">
        <f>SUM(BE7,BE16,BE24,BE48,BE61)</f>
        <v>86.12</v>
      </c>
      <c r="BF98" s="111">
        <f t="shared" ref="BF98:BH98" si="115">SUM(BF7,BF16,BF24,BF48,BF61)</f>
        <v>154</v>
      </c>
      <c r="BG98" s="111">
        <f t="shared" si="115"/>
        <v>5</v>
      </c>
      <c r="BH98" s="111">
        <f t="shared" si="115"/>
        <v>72</v>
      </c>
    </row>
    <row r="99" spans="1:60" s="6" customFormat="1" x14ac:dyDescent="0.25">
      <c r="A99" s="112"/>
      <c r="B99" s="112"/>
      <c r="C99" s="112"/>
      <c r="D99" s="137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11">
        <f>SUM(Q98:T98)</f>
        <v>672</v>
      </c>
      <c r="R99" s="111"/>
      <c r="S99" s="111"/>
      <c r="T99" s="111"/>
      <c r="U99" s="111">
        <f>SUM(U98:X98)</f>
        <v>767</v>
      </c>
      <c r="V99" s="111"/>
      <c r="W99" s="111"/>
      <c r="X99" s="111"/>
      <c r="Y99" s="111">
        <f>SUM(Y98:AB98)</f>
        <v>757</v>
      </c>
      <c r="Z99" s="111"/>
      <c r="AA99" s="111"/>
      <c r="AB99" s="111"/>
      <c r="AC99" s="111">
        <f>SUM(AC98:AF98)</f>
        <v>739</v>
      </c>
      <c r="AD99" s="111"/>
      <c r="AE99" s="111"/>
      <c r="AF99" s="111"/>
      <c r="AG99" s="111">
        <f>SUM(AG98:AJ98)</f>
        <v>685</v>
      </c>
      <c r="AH99" s="111"/>
      <c r="AI99" s="111"/>
      <c r="AJ99" s="111"/>
      <c r="AK99" s="111">
        <f>SUM(AK98:AN98)</f>
        <v>610</v>
      </c>
      <c r="AL99" s="111"/>
      <c r="AM99" s="111"/>
      <c r="AN99" s="111"/>
      <c r="AO99" s="111">
        <f>SUM(AO98:AR98)</f>
        <v>450</v>
      </c>
      <c r="AP99" s="111"/>
      <c r="AQ99" s="111"/>
      <c r="AR99" s="111"/>
      <c r="AS99" s="111">
        <f>SUM(AS98:AV98)</f>
        <v>685</v>
      </c>
      <c r="AT99" s="111"/>
      <c r="AU99" s="111"/>
      <c r="AV99" s="111"/>
      <c r="AW99" s="145">
        <f>SUM(AW98:BD98)</f>
        <v>210</v>
      </c>
      <c r="AX99" s="146"/>
      <c r="AY99" s="146"/>
      <c r="AZ99" s="146"/>
      <c r="BA99" s="146"/>
      <c r="BB99" s="146"/>
      <c r="BC99" s="146"/>
      <c r="BD99" s="147"/>
      <c r="BE99" s="111"/>
      <c r="BF99" s="111"/>
      <c r="BG99" s="111"/>
      <c r="BH99" s="111"/>
    </row>
    <row r="100" spans="1:60" s="6" customFormat="1" x14ac:dyDescent="0.25">
      <c r="A100" s="136" t="s">
        <v>188</v>
      </c>
      <c r="B100" s="136"/>
      <c r="C100" s="136"/>
      <c r="D100" s="131">
        <v>210</v>
      </c>
      <c r="E100" s="111">
        <f>SUM(E7,E16,E24,E48,E71)</f>
        <v>5359</v>
      </c>
      <c r="F100" s="111">
        <f t="shared" ref="F100:P100" si="116">SUM(F7,F16,F24,F48,F71)</f>
        <v>2193</v>
      </c>
      <c r="G100" s="111">
        <f t="shared" si="116"/>
        <v>431</v>
      </c>
      <c r="H100" s="111">
        <f t="shared" si="116"/>
        <v>1737</v>
      </c>
      <c r="I100" s="111">
        <f t="shared" si="116"/>
        <v>128</v>
      </c>
      <c r="J100" s="111">
        <f t="shared" si="116"/>
        <v>290</v>
      </c>
      <c r="K100" s="111">
        <f t="shared" si="116"/>
        <v>1187</v>
      </c>
      <c r="L100" s="111">
        <f t="shared" si="116"/>
        <v>92</v>
      </c>
      <c r="M100" s="111">
        <f t="shared" si="116"/>
        <v>40</v>
      </c>
      <c r="N100" s="111">
        <f t="shared" si="116"/>
        <v>0</v>
      </c>
      <c r="O100" s="111">
        <f t="shared" si="116"/>
        <v>25</v>
      </c>
      <c r="P100" s="111">
        <f t="shared" si="116"/>
        <v>3166</v>
      </c>
      <c r="Q100" s="24">
        <f>SUM(Q7,Q16,Q24,Q48,Q71)</f>
        <v>74</v>
      </c>
      <c r="R100" s="24">
        <f t="shared" ref="R100:BD100" si="117">SUM(R7,R16,R24,R48,R71)</f>
        <v>110</v>
      </c>
      <c r="S100" s="24">
        <f t="shared" si="117"/>
        <v>0</v>
      </c>
      <c r="T100" s="24">
        <f t="shared" si="117"/>
        <v>488</v>
      </c>
      <c r="U100" s="24">
        <f t="shared" si="117"/>
        <v>71</v>
      </c>
      <c r="V100" s="24">
        <f t="shared" si="117"/>
        <v>347</v>
      </c>
      <c r="W100" s="24">
        <f t="shared" si="117"/>
        <v>0</v>
      </c>
      <c r="X100" s="24">
        <f t="shared" si="117"/>
        <v>349</v>
      </c>
      <c r="Y100" s="24">
        <f t="shared" si="117"/>
        <v>56</v>
      </c>
      <c r="Z100" s="24">
        <f t="shared" si="117"/>
        <v>266</v>
      </c>
      <c r="AA100" s="24">
        <f t="shared" si="117"/>
        <v>0</v>
      </c>
      <c r="AB100" s="24">
        <f t="shared" si="117"/>
        <v>435</v>
      </c>
      <c r="AC100" s="24">
        <f t="shared" si="117"/>
        <v>52</v>
      </c>
      <c r="AD100" s="24">
        <f t="shared" si="117"/>
        <v>334</v>
      </c>
      <c r="AE100" s="24">
        <f t="shared" si="117"/>
        <v>0</v>
      </c>
      <c r="AF100" s="24">
        <f t="shared" si="117"/>
        <v>353</v>
      </c>
      <c r="AG100" s="24">
        <f t="shared" si="117"/>
        <v>66</v>
      </c>
      <c r="AH100" s="24">
        <f t="shared" si="117"/>
        <v>270</v>
      </c>
      <c r="AI100" s="24">
        <f t="shared" si="117"/>
        <v>0</v>
      </c>
      <c r="AJ100" s="24">
        <f t="shared" si="117"/>
        <v>349</v>
      </c>
      <c r="AK100" s="24">
        <f t="shared" si="117"/>
        <v>48</v>
      </c>
      <c r="AL100" s="24">
        <f t="shared" si="117"/>
        <v>266</v>
      </c>
      <c r="AM100" s="24">
        <f t="shared" si="117"/>
        <v>0</v>
      </c>
      <c r="AN100" s="24">
        <f t="shared" si="117"/>
        <v>296</v>
      </c>
      <c r="AO100" s="24">
        <f t="shared" si="117"/>
        <v>48</v>
      </c>
      <c r="AP100" s="24">
        <f t="shared" si="117"/>
        <v>80</v>
      </c>
      <c r="AQ100" s="24">
        <f t="shared" si="117"/>
        <v>10</v>
      </c>
      <c r="AR100" s="24">
        <f t="shared" si="117"/>
        <v>316</v>
      </c>
      <c r="AS100" s="24">
        <f t="shared" si="117"/>
        <v>16</v>
      </c>
      <c r="AT100" s="24">
        <f t="shared" si="117"/>
        <v>64</v>
      </c>
      <c r="AU100" s="24">
        <f t="shared" si="117"/>
        <v>15</v>
      </c>
      <c r="AV100" s="24">
        <f t="shared" si="117"/>
        <v>580</v>
      </c>
      <c r="AW100" s="24">
        <f t="shared" si="117"/>
        <v>26</v>
      </c>
      <c r="AX100" s="24">
        <f t="shared" si="117"/>
        <v>30</v>
      </c>
      <c r="AY100" s="24">
        <f t="shared" si="117"/>
        <v>29</v>
      </c>
      <c r="AZ100" s="24">
        <f t="shared" si="117"/>
        <v>29</v>
      </c>
      <c r="BA100" s="24">
        <f t="shared" si="117"/>
        <v>27</v>
      </c>
      <c r="BB100" s="24">
        <f t="shared" si="117"/>
        <v>24</v>
      </c>
      <c r="BC100" s="24">
        <f t="shared" si="117"/>
        <v>18</v>
      </c>
      <c r="BD100" s="24">
        <f t="shared" si="117"/>
        <v>27</v>
      </c>
      <c r="BE100" s="111">
        <f>SUM(BE7,BE16,BE24,BE48,BE71)</f>
        <v>86.12</v>
      </c>
      <c r="BF100" s="111">
        <f t="shared" ref="BF100:BH100" si="118">SUM(BF7,BF16,BF24,BF48,BF71)</f>
        <v>154</v>
      </c>
      <c r="BG100" s="111">
        <f t="shared" si="118"/>
        <v>5</v>
      </c>
      <c r="BH100" s="111">
        <f t="shared" si="118"/>
        <v>72</v>
      </c>
    </row>
    <row r="101" spans="1:60" s="6" customFormat="1" x14ac:dyDescent="0.25">
      <c r="A101" s="136"/>
      <c r="B101" s="136"/>
      <c r="C101" s="136"/>
      <c r="D101" s="132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>
        <f>SUM(Q100:T100)</f>
        <v>672</v>
      </c>
      <c r="R101" s="111"/>
      <c r="S101" s="111"/>
      <c r="T101" s="111"/>
      <c r="U101" s="111">
        <f>SUM(U100:X100)</f>
        <v>767</v>
      </c>
      <c r="V101" s="111"/>
      <c r="W101" s="111"/>
      <c r="X101" s="111"/>
      <c r="Y101" s="111">
        <f>SUM(Y100:AB100)</f>
        <v>757</v>
      </c>
      <c r="Z101" s="111"/>
      <c r="AA101" s="111"/>
      <c r="AB101" s="111"/>
      <c r="AC101" s="111">
        <f>SUM(AC100:AF100)</f>
        <v>739</v>
      </c>
      <c r="AD101" s="111"/>
      <c r="AE101" s="111"/>
      <c r="AF101" s="111"/>
      <c r="AG101" s="111">
        <f>SUM(AG100:AJ100)</f>
        <v>685</v>
      </c>
      <c r="AH101" s="111"/>
      <c r="AI101" s="111"/>
      <c r="AJ101" s="111"/>
      <c r="AK101" s="111">
        <f>SUM(AK100:AN100)</f>
        <v>610</v>
      </c>
      <c r="AL101" s="111"/>
      <c r="AM101" s="111"/>
      <c r="AN101" s="111"/>
      <c r="AO101" s="111">
        <f>SUM(AO100:AR100)</f>
        <v>454</v>
      </c>
      <c r="AP101" s="111"/>
      <c r="AQ101" s="111"/>
      <c r="AR101" s="111"/>
      <c r="AS101" s="111">
        <f>SUM(AS100:AV100)</f>
        <v>675</v>
      </c>
      <c r="AT101" s="111"/>
      <c r="AU101" s="111"/>
      <c r="AV101" s="111"/>
      <c r="AW101" s="129">
        <f>SUM(AW100:BD100)</f>
        <v>210</v>
      </c>
      <c r="AX101" s="129"/>
      <c r="AY101" s="129"/>
      <c r="AZ101" s="129"/>
      <c r="BA101" s="129"/>
      <c r="BB101" s="129"/>
      <c r="BC101" s="129"/>
      <c r="BD101" s="129"/>
      <c r="BE101" s="111"/>
      <c r="BF101" s="111"/>
      <c r="BG101" s="111"/>
      <c r="BH101" s="111"/>
    </row>
    <row r="102" spans="1:60" s="6" customFormat="1" x14ac:dyDescent="0.25">
      <c r="A102" s="130" t="s">
        <v>189</v>
      </c>
      <c r="B102" s="130"/>
      <c r="C102" s="130"/>
      <c r="D102" s="105">
        <v>210</v>
      </c>
      <c r="E102" s="111">
        <f>SUM(E7,E16,E24,E48,E80)</f>
        <v>5355</v>
      </c>
      <c r="F102" s="111">
        <f t="shared" ref="F102:P102" si="119">SUM(F7,F16,F24,F48,F80)</f>
        <v>2193</v>
      </c>
      <c r="G102" s="111">
        <f t="shared" si="119"/>
        <v>391</v>
      </c>
      <c r="H102" s="111">
        <f t="shared" si="119"/>
        <v>1777</v>
      </c>
      <c r="I102" s="111">
        <f t="shared" si="119"/>
        <v>160</v>
      </c>
      <c r="J102" s="111">
        <f t="shared" si="119"/>
        <v>266</v>
      </c>
      <c r="K102" s="111">
        <f t="shared" si="119"/>
        <v>1187</v>
      </c>
      <c r="L102" s="111">
        <f t="shared" si="119"/>
        <v>124</v>
      </c>
      <c r="M102" s="111">
        <f t="shared" si="119"/>
        <v>40</v>
      </c>
      <c r="N102" s="111">
        <f t="shared" si="119"/>
        <v>0</v>
      </c>
      <c r="O102" s="111">
        <f t="shared" si="119"/>
        <v>25</v>
      </c>
      <c r="P102" s="111">
        <f t="shared" si="119"/>
        <v>3162</v>
      </c>
      <c r="Q102" s="24">
        <f>SUM(Q7,Q16,Q24,Q48,Q80)</f>
        <v>74</v>
      </c>
      <c r="R102" s="24">
        <f t="shared" ref="R102:BD102" si="120">SUM(R7,R16,R24,R48,R80)</f>
        <v>110</v>
      </c>
      <c r="S102" s="24">
        <f t="shared" si="120"/>
        <v>0</v>
      </c>
      <c r="T102" s="24">
        <f t="shared" si="120"/>
        <v>488</v>
      </c>
      <c r="U102" s="24">
        <f t="shared" si="120"/>
        <v>71</v>
      </c>
      <c r="V102" s="24">
        <f t="shared" si="120"/>
        <v>347</v>
      </c>
      <c r="W102" s="24">
        <f t="shared" si="120"/>
        <v>0</v>
      </c>
      <c r="X102" s="24">
        <f t="shared" si="120"/>
        <v>349</v>
      </c>
      <c r="Y102" s="24">
        <f t="shared" si="120"/>
        <v>56</v>
      </c>
      <c r="Z102" s="24">
        <f t="shared" si="120"/>
        <v>266</v>
      </c>
      <c r="AA102" s="24">
        <f t="shared" si="120"/>
        <v>0</v>
      </c>
      <c r="AB102" s="24">
        <f t="shared" si="120"/>
        <v>435</v>
      </c>
      <c r="AC102" s="24">
        <f t="shared" si="120"/>
        <v>52</v>
      </c>
      <c r="AD102" s="24">
        <f t="shared" si="120"/>
        <v>334</v>
      </c>
      <c r="AE102" s="24">
        <f t="shared" si="120"/>
        <v>0</v>
      </c>
      <c r="AF102" s="24">
        <f t="shared" si="120"/>
        <v>353</v>
      </c>
      <c r="AG102" s="24">
        <f t="shared" si="120"/>
        <v>66</v>
      </c>
      <c r="AH102" s="24">
        <f t="shared" si="120"/>
        <v>270</v>
      </c>
      <c r="AI102" s="24">
        <f t="shared" si="120"/>
        <v>0</v>
      </c>
      <c r="AJ102" s="24">
        <f t="shared" si="120"/>
        <v>349</v>
      </c>
      <c r="AK102" s="24">
        <f t="shared" si="120"/>
        <v>40</v>
      </c>
      <c r="AL102" s="24">
        <f t="shared" si="120"/>
        <v>266</v>
      </c>
      <c r="AM102" s="24">
        <f t="shared" si="120"/>
        <v>0</v>
      </c>
      <c r="AN102" s="24">
        <f t="shared" si="120"/>
        <v>304</v>
      </c>
      <c r="AO102" s="24">
        <f t="shared" si="120"/>
        <v>32</v>
      </c>
      <c r="AP102" s="24">
        <f t="shared" si="120"/>
        <v>88</v>
      </c>
      <c r="AQ102" s="24">
        <f t="shared" si="120"/>
        <v>10</v>
      </c>
      <c r="AR102" s="24">
        <f t="shared" si="120"/>
        <v>295</v>
      </c>
      <c r="AS102" s="24">
        <f t="shared" si="120"/>
        <v>0</v>
      </c>
      <c r="AT102" s="24">
        <f t="shared" si="120"/>
        <v>96</v>
      </c>
      <c r="AU102" s="24">
        <f t="shared" si="120"/>
        <v>15</v>
      </c>
      <c r="AV102" s="24">
        <f t="shared" si="120"/>
        <v>589</v>
      </c>
      <c r="AW102" s="24">
        <f t="shared" si="120"/>
        <v>26</v>
      </c>
      <c r="AX102" s="24">
        <f t="shared" si="120"/>
        <v>30</v>
      </c>
      <c r="AY102" s="24">
        <f t="shared" si="120"/>
        <v>29</v>
      </c>
      <c r="AZ102" s="24">
        <f t="shared" si="120"/>
        <v>29</v>
      </c>
      <c r="BA102" s="24">
        <f t="shared" si="120"/>
        <v>27</v>
      </c>
      <c r="BB102" s="24">
        <f t="shared" si="120"/>
        <v>24</v>
      </c>
      <c r="BC102" s="24">
        <f t="shared" si="120"/>
        <v>17</v>
      </c>
      <c r="BD102" s="24">
        <f t="shared" si="120"/>
        <v>28</v>
      </c>
      <c r="BE102" s="111">
        <f>SUM(BE7,BE16,BE24,BE48,BE80)</f>
        <v>86.12</v>
      </c>
      <c r="BF102" s="111">
        <f t="shared" ref="BF102:BH102" si="121">SUM(BF7,BF16,BF24,BF48,BF80)</f>
        <v>154</v>
      </c>
      <c r="BG102" s="111">
        <f t="shared" si="121"/>
        <v>5</v>
      </c>
      <c r="BH102" s="111">
        <f t="shared" si="121"/>
        <v>72</v>
      </c>
    </row>
    <row r="103" spans="1:60" s="6" customFormat="1" x14ac:dyDescent="0.25">
      <c r="A103" s="130"/>
      <c r="B103" s="130"/>
      <c r="C103" s="130"/>
      <c r="D103" s="106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>
        <f>SUM(Q102:T102)</f>
        <v>672</v>
      </c>
      <c r="R103" s="111"/>
      <c r="S103" s="111"/>
      <c r="T103" s="111"/>
      <c r="U103" s="111">
        <f>SUM(U102:X102)</f>
        <v>767</v>
      </c>
      <c r="V103" s="111"/>
      <c r="W103" s="111"/>
      <c r="X103" s="111"/>
      <c r="Y103" s="111">
        <f>SUM(Y102:AB102)</f>
        <v>757</v>
      </c>
      <c r="Z103" s="111"/>
      <c r="AA103" s="111"/>
      <c r="AB103" s="111"/>
      <c r="AC103" s="111">
        <f>SUM(AC102:AF102)</f>
        <v>739</v>
      </c>
      <c r="AD103" s="111"/>
      <c r="AE103" s="111"/>
      <c r="AF103" s="111"/>
      <c r="AG103" s="111">
        <f>SUM(AG102:AJ102)</f>
        <v>685</v>
      </c>
      <c r="AH103" s="111"/>
      <c r="AI103" s="111"/>
      <c r="AJ103" s="111"/>
      <c r="AK103" s="111">
        <f>SUM(AK102:AN102)</f>
        <v>610</v>
      </c>
      <c r="AL103" s="111"/>
      <c r="AM103" s="111"/>
      <c r="AN103" s="111"/>
      <c r="AO103" s="111">
        <f>SUM(AO102:AR102)</f>
        <v>425</v>
      </c>
      <c r="AP103" s="111"/>
      <c r="AQ103" s="111"/>
      <c r="AR103" s="111"/>
      <c r="AS103" s="111">
        <f>SUM(AS102:AV102)</f>
        <v>700</v>
      </c>
      <c r="AT103" s="111"/>
      <c r="AU103" s="111"/>
      <c r="AV103" s="111"/>
      <c r="AW103" s="129">
        <f>SUM(AW102:BD102)</f>
        <v>210</v>
      </c>
      <c r="AX103" s="129"/>
      <c r="AY103" s="129"/>
      <c r="AZ103" s="129"/>
      <c r="BA103" s="129"/>
      <c r="BB103" s="129"/>
      <c r="BC103" s="129"/>
      <c r="BD103" s="129"/>
      <c r="BE103" s="111"/>
      <c r="BF103" s="111"/>
      <c r="BG103" s="111"/>
      <c r="BH103" s="111"/>
    </row>
    <row r="104" spans="1:60" s="6" customFormat="1" x14ac:dyDescent="0.25">
      <c r="A104" s="133" t="s">
        <v>190</v>
      </c>
      <c r="B104" s="133"/>
      <c r="C104" s="133"/>
      <c r="D104" s="107">
        <v>210</v>
      </c>
      <c r="E104" s="111">
        <f>SUM(E7,E16,E24,E48,E89)</f>
        <v>5355</v>
      </c>
      <c r="F104" s="111">
        <f t="shared" ref="F104:P104" si="122">SUM(F7,F16,F24,F48,F89)</f>
        <v>2193</v>
      </c>
      <c r="G104" s="111">
        <f t="shared" si="122"/>
        <v>407</v>
      </c>
      <c r="H104" s="111">
        <f t="shared" si="122"/>
        <v>1761</v>
      </c>
      <c r="I104" s="111">
        <f t="shared" si="122"/>
        <v>128</v>
      </c>
      <c r="J104" s="111">
        <f t="shared" si="122"/>
        <v>244</v>
      </c>
      <c r="K104" s="111">
        <f t="shared" si="122"/>
        <v>1203</v>
      </c>
      <c r="L104" s="111">
        <f t="shared" si="122"/>
        <v>146</v>
      </c>
      <c r="M104" s="111">
        <f t="shared" si="122"/>
        <v>40</v>
      </c>
      <c r="N104" s="111">
        <f t="shared" si="122"/>
        <v>0</v>
      </c>
      <c r="O104" s="111">
        <f t="shared" si="122"/>
        <v>25</v>
      </c>
      <c r="P104" s="111">
        <f t="shared" si="122"/>
        <v>3162</v>
      </c>
      <c r="Q104" s="24">
        <f>SUM(Q7,Q16,Q24,Q48,Q89)</f>
        <v>74</v>
      </c>
      <c r="R104" s="24">
        <f t="shared" ref="R104:BD104" si="123">SUM(R7,R16,R24,R48,R89)</f>
        <v>110</v>
      </c>
      <c r="S104" s="24">
        <f t="shared" si="123"/>
        <v>0</v>
      </c>
      <c r="T104" s="24">
        <f t="shared" si="123"/>
        <v>488</v>
      </c>
      <c r="U104" s="24">
        <f t="shared" si="123"/>
        <v>71</v>
      </c>
      <c r="V104" s="24">
        <f t="shared" si="123"/>
        <v>347</v>
      </c>
      <c r="W104" s="24">
        <f t="shared" si="123"/>
        <v>0</v>
      </c>
      <c r="X104" s="24">
        <f t="shared" si="123"/>
        <v>349</v>
      </c>
      <c r="Y104" s="24">
        <f t="shared" si="123"/>
        <v>56</v>
      </c>
      <c r="Z104" s="24">
        <f t="shared" si="123"/>
        <v>266</v>
      </c>
      <c r="AA104" s="24">
        <f t="shared" si="123"/>
        <v>0</v>
      </c>
      <c r="AB104" s="24">
        <f t="shared" si="123"/>
        <v>435</v>
      </c>
      <c r="AC104" s="24">
        <f t="shared" si="123"/>
        <v>52</v>
      </c>
      <c r="AD104" s="24">
        <f t="shared" si="123"/>
        <v>334</v>
      </c>
      <c r="AE104" s="24">
        <f t="shared" si="123"/>
        <v>0</v>
      </c>
      <c r="AF104" s="24">
        <f t="shared" si="123"/>
        <v>353</v>
      </c>
      <c r="AG104" s="24">
        <f t="shared" si="123"/>
        <v>66</v>
      </c>
      <c r="AH104" s="24">
        <f t="shared" si="123"/>
        <v>270</v>
      </c>
      <c r="AI104" s="24">
        <f t="shared" si="123"/>
        <v>0</v>
      </c>
      <c r="AJ104" s="24">
        <f t="shared" si="123"/>
        <v>349</v>
      </c>
      <c r="AK104" s="24">
        <f t="shared" si="123"/>
        <v>48</v>
      </c>
      <c r="AL104" s="24">
        <f t="shared" si="123"/>
        <v>266</v>
      </c>
      <c r="AM104" s="24">
        <f t="shared" si="123"/>
        <v>0</v>
      </c>
      <c r="AN104" s="24">
        <f t="shared" si="123"/>
        <v>296</v>
      </c>
      <c r="AO104" s="24">
        <f t="shared" si="123"/>
        <v>32</v>
      </c>
      <c r="AP104" s="24">
        <f t="shared" si="123"/>
        <v>88</v>
      </c>
      <c r="AQ104" s="24">
        <f t="shared" si="123"/>
        <v>10</v>
      </c>
      <c r="AR104" s="24">
        <f t="shared" si="123"/>
        <v>445</v>
      </c>
      <c r="AS104" s="24">
        <f t="shared" si="123"/>
        <v>8</v>
      </c>
      <c r="AT104" s="24">
        <f t="shared" si="123"/>
        <v>80</v>
      </c>
      <c r="AU104" s="24">
        <f t="shared" si="123"/>
        <v>15</v>
      </c>
      <c r="AV104" s="24">
        <f t="shared" si="123"/>
        <v>447</v>
      </c>
      <c r="AW104" s="24">
        <f t="shared" si="123"/>
        <v>26</v>
      </c>
      <c r="AX104" s="24">
        <f t="shared" si="123"/>
        <v>30</v>
      </c>
      <c r="AY104" s="24">
        <f t="shared" si="123"/>
        <v>29</v>
      </c>
      <c r="AZ104" s="24">
        <f t="shared" si="123"/>
        <v>29</v>
      </c>
      <c r="BA104" s="24">
        <f t="shared" si="123"/>
        <v>27</v>
      </c>
      <c r="BB104" s="24">
        <f t="shared" si="123"/>
        <v>24</v>
      </c>
      <c r="BC104" s="24">
        <f t="shared" si="123"/>
        <v>23</v>
      </c>
      <c r="BD104" s="24">
        <f t="shared" si="123"/>
        <v>22</v>
      </c>
      <c r="BE104" s="111">
        <f>SUM(BE7,BE16,BE24,BE48,BE89)</f>
        <v>86.11999999999999</v>
      </c>
      <c r="BF104" s="111">
        <f t="shared" ref="BF104:BH104" si="124">SUM(BF7,BF16,BF24,BF48,BF89)</f>
        <v>154</v>
      </c>
      <c r="BG104" s="111">
        <f t="shared" si="124"/>
        <v>5</v>
      </c>
      <c r="BH104" s="111">
        <f t="shared" si="124"/>
        <v>72</v>
      </c>
    </row>
    <row r="105" spans="1:60" s="6" customFormat="1" x14ac:dyDescent="0.25">
      <c r="A105" s="133"/>
      <c r="B105" s="133"/>
      <c r="C105" s="133"/>
      <c r="D105" s="108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>
        <f>SUM(Q104:T104)</f>
        <v>672</v>
      </c>
      <c r="R105" s="111"/>
      <c r="S105" s="111"/>
      <c r="T105" s="111"/>
      <c r="U105" s="111">
        <f>SUM(U104:X104)</f>
        <v>767</v>
      </c>
      <c r="V105" s="111"/>
      <c r="W105" s="111"/>
      <c r="X105" s="111"/>
      <c r="Y105" s="111">
        <f>SUM(Y104:AB104)</f>
        <v>757</v>
      </c>
      <c r="Z105" s="111"/>
      <c r="AA105" s="111"/>
      <c r="AB105" s="111"/>
      <c r="AC105" s="111">
        <f>SUM(AC104:AF104)</f>
        <v>739</v>
      </c>
      <c r="AD105" s="111"/>
      <c r="AE105" s="111"/>
      <c r="AF105" s="111"/>
      <c r="AG105" s="111">
        <f>SUM(AG104:AJ104)</f>
        <v>685</v>
      </c>
      <c r="AH105" s="111"/>
      <c r="AI105" s="111"/>
      <c r="AJ105" s="111"/>
      <c r="AK105" s="111">
        <f>SUM(AK104:AN104)</f>
        <v>610</v>
      </c>
      <c r="AL105" s="111"/>
      <c r="AM105" s="111"/>
      <c r="AN105" s="111"/>
      <c r="AO105" s="111">
        <f>SUM(AO104:AR104)</f>
        <v>575</v>
      </c>
      <c r="AP105" s="111"/>
      <c r="AQ105" s="111"/>
      <c r="AR105" s="111"/>
      <c r="AS105" s="111">
        <f>SUM(AS104:AV104)</f>
        <v>550</v>
      </c>
      <c r="AT105" s="111"/>
      <c r="AU105" s="111"/>
      <c r="AV105" s="111"/>
      <c r="AW105" s="129">
        <f>SUM(AW104:BD104)</f>
        <v>210</v>
      </c>
      <c r="AX105" s="129"/>
      <c r="AY105" s="129"/>
      <c r="AZ105" s="129"/>
      <c r="BA105" s="129"/>
      <c r="BB105" s="129"/>
      <c r="BC105" s="129"/>
      <c r="BD105" s="129"/>
      <c r="BE105" s="111"/>
      <c r="BF105" s="111"/>
      <c r="BG105" s="111"/>
      <c r="BH105" s="111"/>
    </row>
    <row r="106" spans="1:60" x14ac:dyDescent="0.7">
      <c r="A106" s="2" t="s">
        <v>192</v>
      </c>
    </row>
    <row r="107" spans="1:60" x14ac:dyDescent="0.7">
      <c r="B107" s="73"/>
      <c r="F107" s="83" t="s">
        <v>195</v>
      </c>
      <c r="G107" s="82">
        <v>1208</v>
      </c>
    </row>
    <row r="108" spans="1:60" x14ac:dyDescent="0.7">
      <c r="G108" s="82">
        <f>SUM(G98:H99)-960</f>
        <v>1208</v>
      </c>
    </row>
  </sheetData>
  <dataConsolidate/>
  <mergeCells count="154">
    <mergeCell ref="I104:I105"/>
    <mergeCell ref="N104:N105"/>
    <mergeCell ref="O104:O105"/>
    <mergeCell ref="H104:H105"/>
    <mergeCell ref="AO5:AR5"/>
    <mergeCell ref="AW99:BD99"/>
    <mergeCell ref="BE98:BE99"/>
    <mergeCell ref="O98:O99"/>
    <mergeCell ref="P4:P6"/>
    <mergeCell ref="Y4:AF4"/>
    <mergeCell ref="O4:O6"/>
    <mergeCell ref="AO101:AR101"/>
    <mergeCell ref="BE100:BE101"/>
    <mergeCell ref="Y5:AB5"/>
    <mergeCell ref="AG4:AN4"/>
    <mergeCell ref="AK5:AN5"/>
    <mergeCell ref="AC5:AF5"/>
    <mergeCell ref="AG5:AJ5"/>
    <mergeCell ref="BE102:BE103"/>
    <mergeCell ref="P100:P101"/>
    <mergeCell ref="AO103:AR103"/>
    <mergeCell ref="Q103:T103"/>
    <mergeCell ref="AS101:AV101"/>
    <mergeCell ref="AG101:AJ101"/>
    <mergeCell ref="F98:F99"/>
    <mergeCell ref="G98:G99"/>
    <mergeCell ref="H98:H99"/>
    <mergeCell ref="H100:H101"/>
    <mergeCell ref="BF100:BF101"/>
    <mergeCell ref="AW101:BD101"/>
    <mergeCell ref="AW3:BH3"/>
    <mergeCell ref="AW4:BD4"/>
    <mergeCell ref="BE4:BH4"/>
    <mergeCell ref="AW5:AW6"/>
    <mergeCell ref="AX5:AX6"/>
    <mergeCell ref="BB5:BB6"/>
    <mergeCell ref="BA5:BA6"/>
    <mergeCell ref="AZ5:AZ6"/>
    <mergeCell ref="BE5:BE6"/>
    <mergeCell ref="BF5:BF6"/>
    <mergeCell ref="AY5:AY6"/>
    <mergeCell ref="BD5:BD6"/>
    <mergeCell ref="BC5:BC6"/>
    <mergeCell ref="BH5:BH6"/>
    <mergeCell ref="BG5:BG6"/>
    <mergeCell ref="BH100:BH101"/>
    <mergeCell ref="BF98:BF99"/>
    <mergeCell ref="AO99:AR99"/>
    <mergeCell ref="BG100:BG101"/>
    <mergeCell ref="Q101:T101"/>
    <mergeCell ref="AK99:AN99"/>
    <mergeCell ref="BH98:BH99"/>
    <mergeCell ref="BG98:BG99"/>
    <mergeCell ref="N98:N99"/>
    <mergeCell ref="AS99:AV99"/>
    <mergeCell ref="AC99:AF99"/>
    <mergeCell ref="AG99:AJ99"/>
    <mergeCell ref="Y99:AB99"/>
    <mergeCell ref="AC103:AF103"/>
    <mergeCell ref="U101:X101"/>
    <mergeCell ref="Y101:AB101"/>
    <mergeCell ref="AC101:AF101"/>
    <mergeCell ref="G102:G103"/>
    <mergeCell ref="H102:H103"/>
    <mergeCell ref="A1:P1"/>
    <mergeCell ref="A3:A6"/>
    <mergeCell ref="C3:C6"/>
    <mergeCell ref="E3:P3"/>
    <mergeCell ref="B3:B6"/>
    <mergeCell ref="E4:E6"/>
    <mergeCell ref="L4:L6"/>
    <mergeCell ref="I4:I6"/>
    <mergeCell ref="F4:F6"/>
    <mergeCell ref="G4:G6"/>
    <mergeCell ref="H4:H6"/>
    <mergeCell ref="J4:J6"/>
    <mergeCell ref="K4:K6"/>
    <mergeCell ref="M4:M6"/>
    <mergeCell ref="D3:D6"/>
    <mergeCell ref="Q3:AV3"/>
    <mergeCell ref="Q5:T5"/>
    <mergeCell ref="A98:C99"/>
    <mergeCell ref="A104:C105"/>
    <mergeCell ref="E104:E105"/>
    <mergeCell ref="F104:F105"/>
    <mergeCell ref="G104:G105"/>
    <mergeCell ref="O102:O103"/>
    <mergeCell ref="N100:N101"/>
    <mergeCell ref="N4:N6"/>
    <mergeCell ref="A100:C101"/>
    <mergeCell ref="E100:E101"/>
    <mergeCell ref="F100:F101"/>
    <mergeCell ref="G100:G101"/>
    <mergeCell ref="I100:I101"/>
    <mergeCell ref="K100:K101"/>
    <mergeCell ref="K102:K103"/>
    <mergeCell ref="I102:I103"/>
    <mergeCell ref="A102:C103"/>
    <mergeCell ref="E102:E103"/>
    <mergeCell ref="F102:F103"/>
    <mergeCell ref="D98:D99"/>
    <mergeCell ref="D100:D101"/>
    <mergeCell ref="D102:D103"/>
    <mergeCell ref="D104:D105"/>
    <mergeCell ref="E98:E99"/>
    <mergeCell ref="I98:I99"/>
    <mergeCell ref="BH104:BH105"/>
    <mergeCell ref="BG104:BG105"/>
    <mergeCell ref="BF102:BF103"/>
    <mergeCell ref="U103:X103"/>
    <mergeCell ref="AS103:AV103"/>
    <mergeCell ref="BH102:BH103"/>
    <mergeCell ref="BG102:BG103"/>
    <mergeCell ref="O100:O101"/>
    <mergeCell ref="AO4:AV4"/>
    <mergeCell ref="Q4:X4"/>
    <mergeCell ref="P98:P99"/>
    <mergeCell ref="AS5:AV5"/>
    <mergeCell ref="U99:X99"/>
    <mergeCell ref="Q99:T99"/>
    <mergeCell ref="U5:X5"/>
    <mergeCell ref="BF104:BF105"/>
    <mergeCell ref="Q105:T105"/>
    <mergeCell ref="U105:X105"/>
    <mergeCell ref="Y105:AB105"/>
    <mergeCell ref="Y103:AB103"/>
    <mergeCell ref="AG103:AJ103"/>
    <mergeCell ref="AG105:AJ105"/>
    <mergeCell ref="AK105:AN105"/>
    <mergeCell ref="BE104:BE105"/>
    <mergeCell ref="AO105:AR105"/>
    <mergeCell ref="AS105:AV105"/>
    <mergeCell ref="AW105:BD105"/>
    <mergeCell ref="AC105:AF105"/>
    <mergeCell ref="AW103:BD103"/>
    <mergeCell ref="J98:J99"/>
    <mergeCell ref="J100:J101"/>
    <mergeCell ref="J102:J103"/>
    <mergeCell ref="J104:J105"/>
    <mergeCell ref="L98:L99"/>
    <mergeCell ref="L100:L101"/>
    <mergeCell ref="L102:L103"/>
    <mergeCell ref="L104:L105"/>
    <mergeCell ref="P104:P105"/>
    <mergeCell ref="K104:K105"/>
    <mergeCell ref="K98:K99"/>
    <mergeCell ref="M98:M99"/>
    <mergeCell ref="M100:M101"/>
    <mergeCell ref="M102:M103"/>
    <mergeCell ref="M104:M105"/>
    <mergeCell ref="N102:N103"/>
    <mergeCell ref="AK101:AN101"/>
    <mergeCell ref="AK103:AN103"/>
    <mergeCell ref="P102:P103"/>
  </mergeCells>
  <phoneticPr fontId="0" type="noConversion"/>
  <printOptions horizontalCentered="1" verticalCentered="1"/>
  <pageMargins left="0.19685039370078741" right="0.19685039370078741" top="0" bottom="3.937007874015748E-2" header="0" footer="0"/>
  <pageSetup paperSize="9" scale="19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zalacznik_nr_3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2019-04-08T05:37:49Z</cp:lastPrinted>
  <dcterms:created xsi:type="dcterms:W3CDTF">2000-08-09T08:42:37Z</dcterms:created>
  <dcterms:modified xsi:type="dcterms:W3CDTF">2024-09-28T21:09:08Z</dcterms:modified>
</cp:coreProperties>
</file>