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9192" activeTab="1"/>
  </bookViews>
  <sheets>
    <sheet name="zalacznik_nr_1" sheetId="10" r:id="rId1"/>
    <sheet name="zalacznik_nr_2" sheetId="1" r:id="rId2"/>
    <sheet name="zalacznik_nr_3" sheetId="8" r:id="rId3"/>
  </sheets>
  <definedNames>
    <definedName name="_xlnm.Print_Area" localSheetId="1">zalacznik_nr_2!$A$1:$AV$90</definedName>
    <definedName name="_xlnm.Print_Area" localSheetId="2">zalacznik_nr_3!$A$1:$AV$89</definedName>
    <definedName name="OLE_LINK1" localSheetId="1">zalacznik_nr_2!#REF!</definedName>
    <definedName name="OLE_LINK1" localSheetId="2">zalacznik_nr_3!#REF!</definedName>
  </definedNames>
  <calcPr calcId="191029"/>
</workbook>
</file>

<file path=xl/calcChain.xml><?xml version="1.0" encoding="utf-8"?>
<calcChain xmlns="http://schemas.openxmlformats.org/spreadsheetml/2006/main">
  <c r="I87" i="1" l="1"/>
  <c r="AV12" i="10" l="1"/>
  <c r="AW12" i="10"/>
  <c r="AX12" i="10"/>
  <c r="AY12" i="10"/>
  <c r="BK10" i="10"/>
  <c r="BJ10" i="10"/>
  <c r="BI10" i="10"/>
  <c r="BJ6" i="10"/>
  <c r="BK6" i="10"/>
  <c r="BI6" i="10"/>
  <c r="BK9" i="10" l="1"/>
  <c r="BJ9" i="10"/>
  <c r="BI9" i="10"/>
  <c r="I87" i="8" l="1"/>
  <c r="I85" i="8"/>
  <c r="I83" i="8"/>
  <c r="I81" i="8"/>
  <c r="I71" i="8"/>
  <c r="I61" i="8"/>
  <c r="I51" i="8"/>
  <c r="I27" i="8"/>
  <c r="I13" i="8"/>
  <c r="I8" i="8"/>
  <c r="I89" i="1"/>
  <c r="I84" i="1"/>
  <c r="I82" i="1"/>
  <c r="I72" i="1"/>
  <c r="I62" i="1"/>
  <c r="I52" i="1"/>
  <c r="I28" i="1"/>
  <c r="I8" i="1"/>
  <c r="I14" i="1"/>
  <c r="G53" i="8" l="1"/>
  <c r="G54" i="8"/>
  <c r="G55" i="8"/>
  <c r="G56" i="8"/>
  <c r="G57" i="8"/>
  <c r="G58" i="8"/>
  <c r="G59" i="8"/>
  <c r="G60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G16" i="1" l="1"/>
  <c r="G17" i="1"/>
  <c r="G18" i="1"/>
  <c r="G19" i="1"/>
  <c r="G20" i="1"/>
  <c r="G21" i="1"/>
  <c r="G22" i="1"/>
  <c r="G23" i="1"/>
  <c r="G24" i="1"/>
  <c r="G25" i="1"/>
  <c r="G26" i="1"/>
  <c r="G27" i="1"/>
  <c r="F16" i="1"/>
  <c r="F17" i="1"/>
  <c r="F18" i="1"/>
  <c r="F19" i="1"/>
  <c r="F20" i="1"/>
  <c r="F21" i="1"/>
  <c r="F22" i="1"/>
  <c r="F23" i="1"/>
  <c r="F24" i="1"/>
  <c r="F25" i="1"/>
  <c r="F26" i="1"/>
  <c r="F27" i="1"/>
  <c r="G10" i="1"/>
  <c r="G11" i="1"/>
  <c r="G12" i="1"/>
  <c r="G13" i="1"/>
  <c r="F10" i="1"/>
  <c r="F11" i="1"/>
  <c r="F12" i="1"/>
  <c r="F13" i="1"/>
  <c r="N12" i="1"/>
  <c r="N13" i="1"/>
  <c r="F83" i="1" l="1"/>
  <c r="G83" i="1"/>
  <c r="M83" i="1"/>
  <c r="N83" i="1"/>
  <c r="E83" i="1" l="1"/>
  <c r="D83" i="1" s="1"/>
  <c r="C79" i="10"/>
  <c r="AV64" i="10"/>
  <c r="AV6" i="10"/>
  <c r="AU81" i="10"/>
  <c r="AT81" i="10"/>
  <c r="AS81" i="10"/>
  <c r="AR81" i="10"/>
  <c r="AQ81" i="10"/>
  <c r="AP81" i="10"/>
  <c r="AO81" i="10"/>
  <c r="AN81" i="10"/>
  <c r="AM81" i="10"/>
  <c r="AL81" i="10"/>
  <c r="AK81" i="10"/>
  <c r="AJ81" i="10"/>
  <c r="AI81" i="10"/>
  <c r="AH81" i="10"/>
  <c r="AG81" i="10"/>
  <c r="AF81" i="10"/>
  <c r="AE81" i="10"/>
  <c r="AD81" i="10"/>
  <c r="AC81" i="10"/>
  <c r="AB81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AU80" i="10"/>
  <c r="AT80" i="10"/>
  <c r="AS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AU79" i="10"/>
  <c r="AT79" i="10"/>
  <c r="AS79" i="10"/>
  <c r="AR79" i="10"/>
  <c r="AQ79" i="10"/>
  <c r="AP79" i="10"/>
  <c r="AO79" i="10"/>
  <c r="AN79" i="10"/>
  <c r="AM79" i="10"/>
  <c r="AL79" i="10"/>
  <c r="AK79" i="10"/>
  <c r="AJ79" i="10"/>
  <c r="AI79" i="10"/>
  <c r="AH79" i="10"/>
  <c r="AG79" i="10"/>
  <c r="AF79" i="10"/>
  <c r="AE79" i="10"/>
  <c r="AD79" i="10"/>
  <c r="AC79" i="10"/>
  <c r="AB79" i="10"/>
  <c r="AA79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AY78" i="10"/>
  <c r="AX78" i="10"/>
  <c r="AW78" i="10"/>
  <c r="AV78" i="10"/>
  <c r="AY77" i="10"/>
  <c r="AX77" i="10"/>
  <c r="AW77" i="10"/>
  <c r="AV77" i="10"/>
  <c r="AY76" i="10"/>
  <c r="AX76" i="10"/>
  <c r="AW76" i="10"/>
  <c r="AV76" i="10"/>
  <c r="AY75" i="10"/>
  <c r="AX75" i="10"/>
  <c r="AW75" i="10"/>
  <c r="AV75" i="10"/>
  <c r="AY74" i="10"/>
  <c r="AX74" i="10"/>
  <c r="AW74" i="10"/>
  <c r="AV74" i="10"/>
  <c r="AY73" i="10"/>
  <c r="AX73" i="10"/>
  <c r="AW73" i="10"/>
  <c r="AV73" i="10"/>
  <c r="AY72" i="10"/>
  <c r="AX72" i="10"/>
  <c r="AW72" i="10"/>
  <c r="AV72" i="10"/>
  <c r="AY71" i="10"/>
  <c r="AX71" i="10"/>
  <c r="AW71" i="10"/>
  <c r="AV71" i="10"/>
  <c r="AY70" i="10"/>
  <c r="AX70" i="10"/>
  <c r="AW70" i="10"/>
  <c r="AV70" i="10"/>
  <c r="AY68" i="10"/>
  <c r="AX68" i="10"/>
  <c r="AW68" i="10"/>
  <c r="AV68" i="10"/>
  <c r="AY67" i="10"/>
  <c r="AX67" i="10"/>
  <c r="AW67" i="10"/>
  <c r="AV67" i="10"/>
  <c r="AY66" i="10"/>
  <c r="AX66" i="10"/>
  <c r="AW66" i="10"/>
  <c r="AV66" i="10"/>
  <c r="AY65" i="10"/>
  <c r="AX65" i="10"/>
  <c r="AW65" i="10"/>
  <c r="AV65" i="10"/>
  <c r="AY64" i="10"/>
  <c r="AX64" i="10"/>
  <c r="AW64" i="10"/>
  <c r="AY63" i="10"/>
  <c r="AX63" i="10"/>
  <c r="AW63" i="10"/>
  <c r="AV63" i="10"/>
  <c r="AY62" i="10"/>
  <c r="AX62" i="10"/>
  <c r="AW62" i="10"/>
  <c r="AV62" i="10"/>
  <c r="AY61" i="10"/>
  <c r="AX61" i="10"/>
  <c r="AW61" i="10"/>
  <c r="AV61" i="10"/>
  <c r="AY60" i="10"/>
  <c r="AX60" i="10"/>
  <c r="AW60" i="10"/>
  <c r="AV60" i="10"/>
  <c r="AY58" i="10"/>
  <c r="AX58" i="10"/>
  <c r="AW58" i="10"/>
  <c r="AV58" i="10"/>
  <c r="AY57" i="10"/>
  <c r="AX57" i="10"/>
  <c r="AW57" i="10"/>
  <c r="AV57" i="10"/>
  <c r="AY56" i="10"/>
  <c r="AX56" i="10"/>
  <c r="AW56" i="10"/>
  <c r="AV56" i="10"/>
  <c r="AY55" i="10"/>
  <c r="AX55" i="10"/>
  <c r="AW55" i="10"/>
  <c r="AV55" i="10"/>
  <c r="AY54" i="10"/>
  <c r="AX54" i="10"/>
  <c r="AW54" i="10"/>
  <c r="AV54" i="10"/>
  <c r="AY53" i="10"/>
  <c r="AX53" i="10"/>
  <c r="AW53" i="10"/>
  <c r="AV53" i="10"/>
  <c r="AY52" i="10"/>
  <c r="AX52" i="10"/>
  <c r="AW52" i="10"/>
  <c r="AV52" i="10"/>
  <c r="AY51" i="10"/>
  <c r="AX51" i="10"/>
  <c r="AW51" i="10"/>
  <c r="AV51" i="10"/>
  <c r="AY50" i="10"/>
  <c r="AX50" i="10"/>
  <c r="AW50" i="10"/>
  <c r="AV50" i="10"/>
  <c r="AY48" i="10"/>
  <c r="AX48" i="10"/>
  <c r="AW48" i="10"/>
  <c r="AV48" i="10"/>
  <c r="AY47" i="10"/>
  <c r="AX47" i="10"/>
  <c r="AW47" i="10"/>
  <c r="AV47" i="10"/>
  <c r="AY46" i="10"/>
  <c r="AX46" i="10"/>
  <c r="AW46" i="10"/>
  <c r="AV46" i="10"/>
  <c r="AY45" i="10"/>
  <c r="AX45" i="10"/>
  <c r="AW45" i="10"/>
  <c r="AV45" i="10"/>
  <c r="AY44" i="10"/>
  <c r="AX44" i="10"/>
  <c r="AW44" i="10"/>
  <c r="AV44" i="10"/>
  <c r="AY43" i="10"/>
  <c r="AX43" i="10"/>
  <c r="AW43" i="10"/>
  <c r="AV43" i="10"/>
  <c r="AY42" i="10"/>
  <c r="AX42" i="10"/>
  <c r="AW42" i="10"/>
  <c r="AV42" i="10"/>
  <c r="AY41" i="10"/>
  <c r="AX41" i="10"/>
  <c r="AW41" i="10"/>
  <c r="AV41" i="10"/>
  <c r="AY40" i="10"/>
  <c r="AX40" i="10"/>
  <c r="AW40" i="10"/>
  <c r="AV40" i="10"/>
  <c r="AY39" i="10"/>
  <c r="AX39" i="10"/>
  <c r="AW39" i="10"/>
  <c r="AV39" i="10"/>
  <c r="AY38" i="10"/>
  <c r="AX38" i="10"/>
  <c r="AW38" i="10"/>
  <c r="AV38" i="10"/>
  <c r="AY37" i="10"/>
  <c r="AX37" i="10"/>
  <c r="AW37" i="10"/>
  <c r="AV37" i="10"/>
  <c r="AY36" i="10"/>
  <c r="AX36" i="10"/>
  <c r="AW36" i="10"/>
  <c r="AV36" i="10"/>
  <c r="AY35" i="10"/>
  <c r="AX35" i="10"/>
  <c r="AW35" i="10"/>
  <c r="AV35" i="10"/>
  <c r="AY34" i="10"/>
  <c r="AX34" i="10"/>
  <c r="AW34" i="10"/>
  <c r="AV34" i="10"/>
  <c r="AY33" i="10"/>
  <c r="AX33" i="10"/>
  <c r="AW33" i="10"/>
  <c r="AV33" i="10"/>
  <c r="AY32" i="10"/>
  <c r="AX32" i="10"/>
  <c r="AW32" i="10"/>
  <c r="AV32" i="10"/>
  <c r="AY31" i="10"/>
  <c r="AX31" i="10"/>
  <c r="AW31" i="10"/>
  <c r="AV31" i="10"/>
  <c r="AY30" i="10"/>
  <c r="AX30" i="10"/>
  <c r="AW30" i="10"/>
  <c r="AV30" i="10"/>
  <c r="AY29" i="10"/>
  <c r="AX29" i="10"/>
  <c r="AW29" i="10"/>
  <c r="AV29" i="10"/>
  <c r="AY28" i="10"/>
  <c r="AX28" i="10"/>
  <c r="AW28" i="10"/>
  <c r="AV28" i="10"/>
  <c r="AY27" i="10"/>
  <c r="AX27" i="10"/>
  <c r="AW27" i="10"/>
  <c r="AV27" i="10"/>
  <c r="AY26" i="10"/>
  <c r="AX26" i="10"/>
  <c r="AW26" i="10"/>
  <c r="AV26" i="10"/>
  <c r="AY24" i="10"/>
  <c r="AX24" i="10"/>
  <c r="AW24" i="10"/>
  <c r="AV24" i="10"/>
  <c r="AY23" i="10"/>
  <c r="AX23" i="10"/>
  <c r="AW23" i="10"/>
  <c r="AV23" i="10"/>
  <c r="AY22" i="10"/>
  <c r="AX22" i="10"/>
  <c r="AW22" i="10"/>
  <c r="AV22" i="10"/>
  <c r="AY21" i="10"/>
  <c r="AX21" i="10"/>
  <c r="AW21" i="10"/>
  <c r="AV21" i="10"/>
  <c r="AY20" i="10"/>
  <c r="AX20" i="10"/>
  <c r="AW20" i="10"/>
  <c r="AV20" i="10"/>
  <c r="AY19" i="10"/>
  <c r="AX19" i="10"/>
  <c r="AW19" i="10"/>
  <c r="AV19" i="10"/>
  <c r="AY18" i="10"/>
  <c r="AX18" i="10"/>
  <c r="AW18" i="10"/>
  <c r="AV18" i="10"/>
  <c r="AY17" i="10"/>
  <c r="AX17" i="10"/>
  <c r="AW17" i="10"/>
  <c r="AV17" i="10"/>
  <c r="AY16" i="10"/>
  <c r="AX16" i="10"/>
  <c r="AW16" i="10"/>
  <c r="AV16" i="10"/>
  <c r="AY15" i="10"/>
  <c r="AX15" i="10"/>
  <c r="AW15" i="10"/>
  <c r="AV15" i="10"/>
  <c r="AY14" i="10"/>
  <c r="AX14" i="10"/>
  <c r="AW14" i="10"/>
  <c r="AV14" i="10"/>
  <c r="AY13" i="10"/>
  <c r="AX13" i="10"/>
  <c r="AW13" i="10"/>
  <c r="AV13" i="10"/>
  <c r="AY10" i="10"/>
  <c r="AX10" i="10"/>
  <c r="AW10" i="10"/>
  <c r="AV10" i="10"/>
  <c r="AY9" i="10"/>
  <c r="AX9" i="10"/>
  <c r="AW9" i="10"/>
  <c r="AV9" i="10"/>
  <c r="AY8" i="10"/>
  <c r="AX8" i="10"/>
  <c r="AW8" i="10"/>
  <c r="AV8" i="10"/>
  <c r="AY7" i="10"/>
  <c r="AX7" i="10"/>
  <c r="AW7" i="10"/>
  <c r="AV7" i="10"/>
  <c r="AY6" i="10"/>
  <c r="AX6" i="10"/>
  <c r="AW6" i="10"/>
  <c r="AX79" i="10" l="1"/>
  <c r="AV81" i="10"/>
  <c r="AW81" i="10"/>
  <c r="AX81" i="10"/>
  <c r="AV80" i="10"/>
  <c r="AY79" i="10"/>
  <c r="AW80" i="10"/>
  <c r="AY81" i="10"/>
  <c r="AV79" i="10"/>
  <c r="AX80" i="10"/>
  <c r="AW79" i="10"/>
  <c r="AY80" i="10"/>
  <c r="AS72" i="1" l="1"/>
  <c r="H72" i="1"/>
  <c r="J72" i="1"/>
  <c r="K72" i="1"/>
  <c r="L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U72" i="1"/>
  <c r="H62" i="1"/>
  <c r="J62" i="1"/>
  <c r="K62" i="1"/>
  <c r="L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U62" i="1"/>
  <c r="H52" i="1"/>
  <c r="J52" i="1"/>
  <c r="K52" i="1"/>
  <c r="L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U52" i="1"/>
  <c r="H28" i="1"/>
  <c r="J28" i="1"/>
  <c r="K28" i="1"/>
  <c r="L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H14" i="1"/>
  <c r="J14" i="1"/>
  <c r="K14" i="1"/>
  <c r="L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T14" i="1"/>
  <c r="AV14" i="1"/>
  <c r="H8" i="1"/>
  <c r="J8" i="1"/>
  <c r="K8" i="1"/>
  <c r="L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T8" i="1"/>
  <c r="AU8" i="1"/>
  <c r="AV8" i="1"/>
  <c r="F81" i="1"/>
  <c r="G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15" i="1"/>
  <c r="F15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7" i="1"/>
  <c r="M27" i="1"/>
  <c r="E27" i="1" s="1"/>
  <c r="N26" i="1"/>
  <c r="M26" i="1"/>
  <c r="E26" i="1" s="1"/>
  <c r="D26" i="1" s="1"/>
  <c r="N25" i="1"/>
  <c r="M25" i="1"/>
  <c r="E25" i="1" s="1"/>
  <c r="D25" i="1" s="1"/>
  <c r="N24" i="1"/>
  <c r="M24" i="1"/>
  <c r="E24" i="1" s="1"/>
  <c r="D24" i="1" s="1"/>
  <c r="N23" i="1"/>
  <c r="M23" i="1"/>
  <c r="E23" i="1" s="1"/>
  <c r="N22" i="1"/>
  <c r="M22" i="1"/>
  <c r="E22" i="1" s="1"/>
  <c r="D22" i="1" s="1"/>
  <c r="N21" i="1"/>
  <c r="M21" i="1"/>
  <c r="E21" i="1" s="1"/>
  <c r="D21" i="1" s="1"/>
  <c r="N20" i="1"/>
  <c r="M20" i="1"/>
  <c r="E20" i="1" s="1"/>
  <c r="D20" i="1" s="1"/>
  <c r="N19" i="1"/>
  <c r="M19" i="1"/>
  <c r="E19" i="1" s="1"/>
  <c r="N18" i="1"/>
  <c r="M18" i="1"/>
  <c r="E18" i="1" s="1"/>
  <c r="D18" i="1" s="1"/>
  <c r="N17" i="1"/>
  <c r="M17" i="1"/>
  <c r="E17" i="1" s="1"/>
  <c r="D17" i="1" s="1"/>
  <c r="N16" i="1"/>
  <c r="M16" i="1"/>
  <c r="E16" i="1" s="1"/>
  <c r="D16" i="1" s="1"/>
  <c r="N15" i="1"/>
  <c r="M15" i="1"/>
  <c r="M10" i="1"/>
  <c r="E10" i="1" s="1"/>
  <c r="N10" i="1"/>
  <c r="M11" i="1"/>
  <c r="E11" i="1" s="1"/>
  <c r="N11" i="1"/>
  <c r="M12" i="1"/>
  <c r="E12" i="1" s="1"/>
  <c r="D12" i="1" s="1"/>
  <c r="M13" i="1"/>
  <c r="E13" i="1" s="1"/>
  <c r="D13" i="1" s="1"/>
  <c r="N9" i="1"/>
  <c r="M9" i="1"/>
  <c r="E30" i="1" l="1"/>
  <c r="D30" i="1" s="1"/>
  <c r="E34" i="1"/>
  <c r="D34" i="1" s="1"/>
  <c r="E38" i="1"/>
  <c r="D38" i="1" s="1"/>
  <c r="E42" i="1"/>
  <c r="D42" i="1" s="1"/>
  <c r="E46" i="1"/>
  <c r="D46" i="1" s="1"/>
  <c r="E50" i="1"/>
  <c r="D50" i="1" s="1"/>
  <c r="E55" i="1"/>
  <c r="E59" i="1"/>
  <c r="D59" i="1" s="1"/>
  <c r="E31" i="1"/>
  <c r="D31" i="1" s="1"/>
  <c r="E35" i="1"/>
  <c r="D35" i="1" s="1"/>
  <c r="E39" i="1"/>
  <c r="D39" i="1" s="1"/>
  <c r="E43" i="1"/>
  <c r="D43" i="1" s="1"/>
  <c r="E47" i="1"/>
  <c r="D47" i="1" s="1"/>
  <c r="E51" i="1"/>
  <c r="D51" i="1" s="1"/>
  <c r="E56" i="1"/>
  <c r="E60" i="1"/>
  <c r="D60" i="1" s="1"/>
  <c r="D11" i="1"/>
  <c r="E32" i="1"/>
  <c r="D32" i="1" s="1"/>
  <c r="E36" i="1"/>
  <c r="D36" i="1" s="1"/>
  <c r="E40" i="1"/>
  <c r="D40" i="1" s="1"/>
  <c r="E44" i="1"/>
  <c r="D44" i="1" s="1"/>
  <c r="E48" i="1"/>
  <c r="D48" i="1" s="1"/>
  <c r="E57" i="1"/>
  <c r="E61" i="1"/>
  <c r="D10" i="1"/>
  <c r="D19" i="1"/>
  <c r="D23" i="1"/>
  <c r="D27" i="1"/>
  <c r="E33" i="1"/>
  <c r="D33" i="1" s="1"/>
  <c r="E37" i="1"/>
  <c r="D37" i="1" s="1"/>
  <c r="E41" i="1"/>
  <c r="D41" i="1" s="1"/>
  <c r="E45" i="1"/>
  <c r="D45" i="1" s="1"/>
  <c r="E49" i="1"/>
  <c r="D49" i="1" s="1"/>
  <c r="E54" i="1"/>
  <c r="E58" i="1"/>
  <c r="F52" i="1"/>
  <c r="F28" i="1"/>
  <c r="F72" i="1"/>
  <c r="G52" i="1"/>
  <c r="F14" i="1"/>
  <c r="G14" i="1"/>
  <c r="M14" i="1"/>
  <c r="N14" i="1"/>
  <c r="E81" i="1"/>
  <c r="D81" i="1" s="1"/>
  <c r="M28" i="1"/>
  <c r="F62" i="1"/>
  <c r="G72" i="1"/>
  <c r="N8" i="1"/>
  <c r="M8" i="1"/>
  <c r="N28" i="1"/>
  <c r="G28" i="1"/>
  <c r="G62" i="1"/>
  <c r="E71" i="1"/>
  <c r="D71" i="1" s="1"/>
  <c r="D55" i="1"/>
  <c r="E77" i="1"/>
  <c r="D77" i="1" s="1"/>
  <c r="E70" i="1"/>
  <c r="D70" i="1" s="1"/>
  <c r="E15" i="1"/>
  <c r="E29" i="1"/>
  <c r="D58" i="1"/>
  <c r="E67" i="1"/>
  <c r="D67" i="1" s="1"/>
  <c r="E74" i="1"/>
  <c r="D74" i="1" s="1"/>
  <c r="E78" i="1"/>
  <c r="D78" i="1" s="1"/>
  <c r="E80" i="1"/>
  <c r="D80" i="1" s="1"/>
  <c r="N72" i="1"/>
  <c r="E79" i="1"/>
  <c r="D79" i="1" s="1"/>
  <c r="E75" i="1"/>
  <c r="D75" i="1" s="1"/>
  <c r="M72" i="1"/>
  <c r="E73" i="1"/>
  <c r="D73" i="1" s="1"/>
  <c r="E53" i="1"/>
  <c r="D53" i="1" s="1"/>
  <c r="D61" i="1"/>
  <c r="N52" i="1"/>
  <c r="M52" i="1"/>
  <c r="D57" i="1"/>
  <c r="D56" i="1"/>
  <c r="N62" i="1"/>
  <c r="E69" i="1"/>
  <c r="D69" i="1" s="1"/>
  <c r="E68" i="1"/>
  <c r="D68" i="1" s="1"/>
  <c r="E66" i="1"/>
  <c r="D66" i="1" s="1"/>
  <c r="M62" i="1"/>
  <c r="E65" i="1"/>
  <c r="D65" i="1" s="1"/>
  <c r="E64" i="1"/>
  <c r="D64" i="1" s="1"/>
  <c r="E63" i="1"/>
  <c r="E76" i="1"/>
  <c r="D76" i="1" s="1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L27" i="8"/>
  <c r="K27" i="8"/>
  <c r="H27" i="8"/>
  <c r="AV13" i="8"/>
  <c r="AT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L13" i="8"/>
  <c r="K13" i="8"/>
  <c r="J13" i="8"/>
  <c r="H13" i="8"/>
  <c r="AU8" i="8"/>
  <c r="AT8" i="8"/>
  <c r="AR8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L8" i="8"/>
  <c r="K8" i="8"/>
  <c r="J8" i="8"/>
  <c r="AT81" i="1"/>
  <c r="AU15" i="1"/>
  <c r="J27" i="8"/>
  <c r="AV49" i="8"/>
  <c r="AT49" i="8"/>
  <c r="N49" i="8"/>
  <c r="M49" i="8"/>
  <c r="G49" i="8"/>
  <c r="AV50" i="1"/>
  <c r="AV28" i="1" s="1"/>
  <c r="AT50" i="1"/>
  <c r="F9" i="1"/>
  <c r="F8" i="1" s="1"/>
  <c r="G32" i="8"/>
  <c r="M32" i="8"/>
  <c r="N32" i="8"/>
  <c r="H8" i="8"/>
  <c r="D15" i="1" l="1"/>
  <c r="D14" i="1" s="1"/>
  <c r="E14" i="1"/>
  <c r="D29" i="1"/>
  <c r="D28" i="1" s="1"/>
  <c r="E28" i="1"/>
  <c r="D54" i="1"/>
  <c r="D52" i="1" s="1"/>
  <c r="E52" i="1"/>
  <c r="D63" i="1"/>
  <c r="D62" i="1" s="1"/>
  <c r="E62" i="1"/>
  <c r="D72" i="1"/>
  <c r="E72" i="1"/>
  <c r="E32" i="8"/>
  <c r="D32" i="8" s="1"/>
  <c r="E49" i="8"/>
  <c r="D49" i="8" s="1"/>
  <c r="AS32" i="8" l="1"/>
  <c r="AS15" i="1"/>
  <c r="G80" i="8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N80" i="8"/>
  <c r="M80" i="8"/>
  <c r="N79" i="8"/>
  <c r="M79" i="8"/>
  <c r="N78" i="8"/>
  <c r="M78" i="8"/>
  <c r="N77" i="8"/>
  <c r="M77" i="8"/>
  <c r="N76" i="8"/>
  <c r="M76" i="8"/>
  <c r="N75" i="8"/>
  <c r="M75" i="8"/>
  <c r="N74" i="8"/>
  <c r="M74" i="8"/>
  <c r="N73" i="8"/>
  <c r="M73" i="8"/>
  <c r="N72" i="8"/>
  <c r="M72" i="8"/>
  <c r="M70" i="8"/>
  <c r="E73" i="8" l="1"/>
  <c r="D73" i="8" s="1"/>
  <c r="E75" i="8"/>
  <c r="D75" i="8" s="1"/>
  <c r="E77" i="8"/>
  <c r="D77" i="8" s="1"/>
  <c r="E79" i="8"/>
  <c r="D79" i="8" s="1"/>
  <c r="E72" i="8"/>
  <c r="D72" i="8" s="1"/>
  <c r="E78" i="8"/>
  <c r="D78" i="8" s="1"/>
  <c r="E74" i="8"/>
  <c r="D74" i="8" s="1"/>
  <c r="E76" i="8"/>
  <c r="D76" i="8" s="1"/>
  <c r="E80" i="8"/>
  <c r="D80" i="8" s="1"/>
  <c r="AV74" i="1"/>
  <c r="AV70" i="8"/>
  <c r="AT70" i="8"/>
  <c r="N70" i="8"/>
  <c r="G70" i="8"/>
  <c r="F70" i="8"/>
  <c r="AV69" i="8"/>
  <c r="AT69" i="8"/>
  <c r="N69" i="8"/>
  <c r="M69" i="8"/>
  <c r="G69" i="8"/>
  <c r="F69" i="8"/>
  <c r="AV68" i="8"/>
  <c r="AT68" i="8"/>
  <c r="N68" i="8"/>
  <c r="M68" i="8"/>
  <c r="G68" i="8"/>
  <c r="F68" i="8"/>
  <c r="AV67" i="8"/>
  <c r="AT67" i="8"/>
  <c r="N67" i="8"/>
  <c r="M67" i="8"/>
  <c r="G67" i="8"/>
  <c r="F67" i="8"/>
  <c r="AV66" i="8"/>
  <c r="AT66" i="8"/>
  <c r="N66" i="8"/>
  <c r="M66" i="8"/>
  <c r="G66" i="8"/>
  <c r="F66" i="8"/>
  <c r="AV65" i="8"/>
  <c r="AT65" i="8"/>
  <c r="N65" i="8"/>
  <c r="M65" i="8"/>
  <c r="G65" i="8"/>
  <c r="F65" i="8"/>
  <c r="AV64" i="8"/>
  <c r="AT64" i="8"/>
  <c r="N64" i="8"/>
  <c r="M64" i="8"/>
  <c r="G64" i="8"/>
  <c r="F64" i="8"/>
  <c r="AV63" i="8"/>
  <c r="AT63" i="8"/>
  <c r="N63" i="8"/>
  <c r="M63" i="8"/>
  <c r="G63" i="8"/>
  <c r="F63" i="8"/>
  <c r="AV62" i="8"/>
  <c r="AT62" i="8"/>
  <c r="N62" i="8"/>
  <c r="M62" i="8"/>
  <c r="G62" i="8"/>
  <c r="F62" i="8"/>
  <c r="AU61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L61" i="8"/>
  <c r="K61" i="8"/>
  <c r="J61" i="8"/>
  <c r="H61" i="8"/>
  <c r="AV71" i="1"/>
  <c r="AT71" i="1"/>
  <c r="AV70" i="1"/>
  <c r="AT70" i="1"/>
  <c r="AV69" i="1"/>
  <c r="AT69" i="1"/>
  <c r="AV68" i="1"/>
  <c r="AT68" i="1"/>
  <c r="AV67" i="1"/>
  <c r="AT67" i="1"/>
  <c r="AV66" i="1"/>
  <c r="AT66" i="1"/>
  <c r="AV65" i="1"/>
  <c r="AT65" i="1"/>
  <c r="AV64" i="1"/>
  <c r="AT64" i="1"/>
  <c r="AV63" i="1"/>
  <c r="AT63" i="1"/>
  <c r="AV80" i="8"/>
  <c r="AT80" i="8"/>
  <c r="AV79" i="8"/>
  <c r="AT79" i="8"/>
  <c r="AV78" i="8"/>
  <c r="AT78" i="8"/>
  <c r="AV77" i="8"/>
  <c r="AT77" i="8"/>
  <c r="AV76" i="8"/>
  <c r="AT76" i="8"/>
  <c r="AV75" i="8"/>
  <c r="AT75" i="8"/>
  <c r="AV74" i="8"/>
  <c r="AT74" i="8"/>
  <c r="AV73" i="8"/>
  <c r="AT73" i="8"/>
  <c r="AV72" i="8"/>
  <c r="AT72" i="8"/>
  <c r="AU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L71" i="8"/>
  <c r="K71" i="8"/>
  <c r="J71" i="8"/>
  <c r="H71" i="8"/>
  <c r="N82" i="8"/>
  <c r="N81" i="8" s="1"/>
  <c r="N60" i="8"/>
  <c r="N59" i="8"/>
  <c r="N58" i="8"/>
  <c r="N57" i="8"/>
  <c r="N56" i="8"/>
  <c r="N55" i="8"/>
  <c r="N54" i="8"/>
  <c r="N53" i="8"/>
  <c r="N52" i="8"/>
  <c r="N50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1" i="8"/>
  <c r="N26" i="8"/>
  <c r="N25" i="8"/>
  <c r="N24" i="8"/>
  <c r="N23" i="8"/>
  <c r="N22" i="8"/>
  <c r="N21" i="8"/>
  <c r="N20" i="8"/>
  <c r="N12" i="8"/>
  <c r="N19" i="8"/>
  <c r="N18" i="8"/>
  <c r="N17" i="8"/>
  <c r="N16" i="8"/>
  <c r="N29" i="8"/>
  <c r="N15" i="8"/>
  <c r="N28" i="8"/>
  <c r="N10" i="8"/>
  <c r="N30" i="8"/>
  <c r="N9" i="8"/>
  <c r="N14" i="8"/>
  <c r="M82" i="8"/>
  <c r="M81" i="8" s="1"/>
  <c r="M60" i="8"/>
  <c r="M59" i="8"/>
  <c r="M58" i="8"/>
  <c r="M57" i="8"/>
  <c r="M56" i="8"/>
  <c r="M55" i="8"/>
  <c r="M54" i="8"/>
  <c r="M53" i="8"/>
  <c r="M52" i="8"/>
  <c r="M50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1" i="8"/>
  <c r="M26" i="8"/>
  <c r="M25" i="8"/>
  <c r="M24" i="8"/>
  <c r="M23" i="8"/>
  <c r="M22" i="8"/>
  <c r="M21" i="8"/>
  <c r="M20" i="8"/>
  <c r="M12" i="8"/>
  <c r="M19" i="8"/>
  <c r="M18" i="8"/>
  <c r="M17" i="8"/>
  <c r="M16" i="8"/>
  <c r="M29" i="8"/>
  <c r="M15" i="8"/>
  <c r="M28" i="8"/>
  <c r="M30" i="8"/>
  <c r="M9" i="8"/>
  <c r="M14" i="8"/>
  <c r="G82" i="8"/>
  <c r="G81" i="8" s="1"/>
  <c r="G52" i="8"/>
  <c r="G50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1" i="8"/>
  <c r="G26" i="8"/>
  <c r="G25" i="8"/>
  <c r="G24" i="8"/>
  <c r="G23" i="8"/>
  <c r="G22" i="8"/>
  <c r="G21" i="8"/>
  <c r="G20" i="8"/>
  <c r="G12" i="8"/>
  <c r="G19" i="8"/>
  <c r="G18" i="8"/>
  <c r="G17" i="8"/>
  <c r="G16" i="8"/>
  <c r="G29" i="8"/>
  <c r="G15" i="8"/>
  <c r="G11" i="8"/>
  <c r="G28" i="8"/>
  <c r="G10" i="8"/>
  <c r="G30" i="8"/>
  <c r="G14" i="8"/>
  <c r="F60" i="8"/>
  <c r="F59" i="8"/>
  <c r="F58" i="8"/>
  <c r="F57" i="8"/>
  <c r="F56" i="8"/>
  <c r="F54" i="8"/>
  <c r="F53" i="8"/>
  <c r="F52" i="8"/>
  <c r="F26" i="8"/>
  <c r="F25" i="8"/>
  <c r="F24" i="8"/>
  <c r="F23" i="8"/>
  <c r="F22" i="8"/>
  <c r="F21" i="8"/>
  <c r="F20" i="8"/>
  <c r="F19" i="8"/>
  <c r="F18" i="8"/>
  <c r="F17" i="8"/>
  <c r="F16" i="8"/>
  <c r="F15" i="8"/>
  <c r="F28" i="8"/>
  <c r="F9" i="8"/>
  <c r="F14" i="8"/>
  <c r="F82" i="8"/>
  <c r="AV81" i="8"/>
  <c r="AU81" i="8"/>
  <c r="AT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L81" i="8"/>
  <c r="K81" i="8"/>
  <c r="J81" i="8"/>
  <c r="H81" i="8"/>
  <c r="AV60" i="8"/>
  <c r="AT60" i="8"/>
  <c r="AV59" i="8"/>
  <c r="AT59" i="8"/>
  <c r="AV58" i="8"/>
  <c r="AT58" i="8"/>
  <c r="AV57" i="8"/>
  <c r="AT57" i="8"/>
  <c r="AV56" i="8"/>
  <c r="AT56" i="8"/>
  <c r="AV55" i="8"/>
  <c r="AT55" i="8"/>
  <c r="F55" i="8"/>
  <c r="AV54" i="8"/>
  <c r="AT54" i="8"/>
  <c r="AV53" i="8"/>
  <c r="AT53" i="8"/>
  <c r="AV52" i="8"/>
  <c r="AT52" i="8"/>
  <c r="AU51" i="8"/>
  <c r="AR51" i="8"/>
  <c r="AR83" i="8" s="1"/>
  <c r="AQ51" i="8"/>
  <c r="AQ83" i="8" s="1"/>
  <c r="AP51" i="8"/>
  <c r="AP83" i="8" s="1"/>
  <c r="AO51" i="8"/>
  <c r="AO83" i="8" s="1"/>
  <c r="AN51" i="8"/>
  <c r="AN83" i="8" s="1"/>
  <c r="AM51" i="8"/>
  <c r="AM83" i="8" s="1"/>
  <c r="AL51" i="8"/>
  <c r="AL83" i="8" s="1"/>
  <c r="AK51" i="8"/>
  <c r="AJ51" i="8"/>
  <c r="AJ83" i="8" s="1"/>
  <c r="AI51" i="8"/>
  <c r="AI83" i="8" s="1"/>
  <c r="AH51" i="8"/>
  <c r="AH83" i="8" s="1"/>
  <c r="AG51" i="8"/>
  <c r="AG83" i="8" s="1"/>
  <c r="AF51" i="8"/>
  <c r="AF83" i="8" s="1"/>
  <c r="AE51" i="8"/>
  <c r="AE83" i="8" s="1"/>
  <c r="AD51" i="8"/>
  <c r="AD83" i="8" s="1"/>
  <c r="AC51" i="8"/>
  <c r="AB51" i="8"/>
  <c r="AB83" i="8" s="1"/>
  <c r="AA51" i="8"/>
  <c r="AA83" i="8" s="1"/>
  <c r="Z51" i="8"/>
  <c r="Z83" i="8" s="1"/>
  <c r="Y51" i="8"/>
  <c r="Y83" i="8" s="1"/>
  <c r="X51" i="8"/>
  <c r="X83" i="8" s="1"/>
  <c r="W51" i="8"/>
  <c r="W83" i="8" s="1"/>
  <c r="V51" i="8"/>
  <c r="V83" i="8" s="1"/>
  <c r="U51" i="8"/>
  <c r="T51" i="8"/>
  <c r="T83" i="8" s="1"/>
  <c r="S51" i="8"/>
  <c r="S83" i="8" s="1"/>
  <c r="R51" i="8"/>
  <c r="R83" i="8" s="1"/>
  <c r="Q51" i="8"/>
  <c r="Q83" i="8" s="1"/>
  <c r="P51" i="8"/>
  <c r="P83" i="8" s="1"/>
  <c r="O51" i="8"/>
  <c r="O83" i="8" s="1"/>
  <c r="L51" i="8"/>
  <c r="L83" i="8" s="1"/>
  <c r="K51" i="8"/>
  <c r="J51" i="8"/>
  <c r="J83" i="8" s="1"/>
  <c r="H51" i="8"/>
  <c r="H83" i="8" s="1"/>
  <c r="AV27" i="8"/>
  <c r="AT50" i="8"/>
  <c r="AT48" i="8"/>
  <c r="AU47" i="8"/>
  <c r="AT47" i="8"/>
  <c r="AT46" i="8"/>
  <c r="AT45" i="8"/>
  <c r="AT44" i="8"/>
  <c r="AU43" i="8"/>
  <c r="AT43" i="8"/>
  <c r="AT42" i="8"/>
  <c r="AT41" i="8"/>
  <c r="AT40" i="8"/>
  <c r="AT39" i="8"/>
  <c r="AT38" i="8"/>
  <c r="AT37" i="8"/>
  <c r="AT36" i="8"/>
  <c r="AT35" i="8"/>
  <c r="AT34" i="8"/>
  <c r="AT33" i="8"/>
  <c r="AT31" i="8"/>
  <c r="F12" i="8"/>
  <c r="AU19" i="8"/>
  <c r="AV8" i="8"/>
  <c r="N11" i="8"/>
  <c r="M11" i="8"/>
  <c r="F11" i="8"/>
  <c r="M10" i="8"/>
  <c r="F10" i="8"/>
  <c r="G9" i="8"/>
  <c r="AU14" i="8"/>
  <c r="AU13" i="8" s="1"/>
  <c r="AU48" i="1"/>
  <c r="AU44" i="1"/>
  <c r="AU20" i="1"/>
  <c r="AU14" i="1" s="1"/>
  <c r="AV77" i="1"/>
  <c r="AT77" i="1"/>
  <c r="AV76" i="1"/>
  <c r="AT76" i="1"/>
  <c r="AV75" i="1"/>
  <c r="AT75" i="1"/>
  <c r="AT74" i="1"/>
  <c r="AV57" i="1"/>
  <c r="AT57" i="1"/>
  <c r="AV56" i="1"/>
  <c r="AT56" i="1"/>
  <c r="AV55" i="1"/>
  <c r="AT55" i="1"/>
  <c r="AV54" i="1"/>
  <c r="AT54" i="1"/>
  <c r="AT49" i="1"/>
  <c r="AT42" i="1"/>
  <c r="AT41" i="1"/>
  <c r="AT40" i="1"/>
  <c r="AT39" i="1"/>
  <c r="AT38" i="1"/>
  <c r="AT37" i="1"/>
  <c r="AT36" i="1"/>
  <c r="G9" i="1"/>
  <c r="G8" i="1" s="1"/>
  <c r="AV81" i="1"/>
  <c r="AV80" i="1"/>
  <c r="AV79" i="1"/>
  <c r="AV78" i="1"/>
  <c r="AV73" i="1"/>
  <c r="AV61" i="1"/>
  <c r="AV60" i="1"/>
  <c r="AV59" i="1"/>
  <c r="AV58" i="1"/>
  <c r="AV53" i="1"/>
  <c r="AT80" i="1"/>
  <c r="AT79" i="1"/>
  <c r="AT78" i="1"/>
  <c r="AT73" i="1"/>
  <c r="AT61" i="1"/>
  <c r="AT60" i="1"/>
  <c r="AT59" i="1"/>
  <c r="AT58" i="1"/>
  <c r="AT53" i="1"/>
  <c r="AT51" i="1"/>
  <c r="AT48" i="1"/>
  <c r="AT47" i="1"/>
  <c r="AT46" i="1"/>
  <c r="AT45" i="1"/>
  <c r="AT44" i="1"/>
  <c r="AT43" i="1"/>
  <c r="AT35" i="1"/>
  <c r="AT34" i="1"/>
  <c r="AT32" i="1"/>
  <c r="AU83" i="8" l="1"/>
  <c r="K83" i="8"/>
  <c r="U83" i="8"/>
  <c r="AC83" i="8"/>
  <c r="AK83" i="8"/>
  <c r="E14" i="8"/>
  <c r="D14" i="8" s="1"/>
  <c r="AT62" i="1"/>
  <c r="E45" i="8"/>
  <c r="D45" i="8" s="1"/>
  <c r="G13" i="8"/>
  <c r="AT72" i="1"/>
  <c r="AV52" i="1"/>
  <c r="AV62" i="1"/>
  <c r="AT28" i="1"/>
  <c r="AV72" i="1"/>
  <c r="AT52" i="1"/>
  <c r="AU28" i="1"/>
  <c r="F27" i="8"/>
  <c r="AU27" i="8"/>
  <c r="F13" i="8"/>
  <c r="G27" i="8"/>
  <c r="G8" i="8"/>
  <c r="M27" i="8"/>
  <c r="N27" i="8"/>
  <c r="AT27" i="8"/>
  <c r="AT83" i="8" s="1"/>
  <c r="F8" i="8"/>
  <c r="M13" i="8"/>
  <c r="N8" i="8"/>
  <c r="N13" i="8"/>
  <c r="M8" i="8"/>
  <c r="E17" i="8"/>
  <c r="D17" i="8" s="1"/>
  <c r="AS44" i="1"/>
  <c r="AS57" i="1"/>
  <c r="E9" i="8"/>
  <c r="E30" i="8"/>
  <c r="E18" i="8"/>
  <c r="AS18" i="8" s="1"/>
  <c r="AS20" i="1"/>
  <c r="AS54" i="1"/>
  <c r="AS56" i="1"/>
  <c r="AM85" i="8"/>
  <c r="O85" i="8"/>
  <c r="AA85" i="8"/>
  <c r="AE85" i="8"/>
  <c r="AI85" i="8"/>
  <c r="AQ85" i="8"/>
  <c r="X87" i="8"/>
  <c r="E19" i="8"/>
  <c r="AS19" i="8" s="1"/>
  <c r="E23" i="8"/>
  <c r="D23" i="8" s="1"/>
  <c r="E25" i="8"/>
  <c r="D25" i="8" s="1"/>
  <c r="E34" i="8"/>
  <c r="D34" i="8" s="1"/>
  <c r="E38" i="8"/>
  <c r="D38" i="8" s="1"/>
  <c r="E22" i="8"/>
  <c r="AS22" i="8" s="1"/>
  <c r="E26" i="8"/>
  <c r="D26" i="8" s="1"/>
  <c r="E53" i="8"/>
  <c r="D53" i="8" s="1"/>
  <c r="N51" i="8"/>
  <c r="L85" i="8"/>
  <c r="E50" i="8"/>
  <c r="D50" i="8" s="1"/>
  <c r="Q85" i="8"/>
  <c r="U85" i="8"/>
  <c r="Y85" i="8"/>
  <c r="AC85" i="8"/>
  <c r="AG85" i="8"/>
  <c r="AK85" i="8"/>
  <c r="AO85" i="8"/>
  <c r="AB87" i="8"/>
  <c r="AS18" i="1"/>
  <c r="AS35" i="1"/>
  <c r="AS46" i="1"/>
  <c r="AS61" i="1"/>
  <c r="AS47" i="1"/>
  <c r="AS58" i="1"/>
  <c r="E9" i="1"/>
  <c r="E8" i="1" s="1"/>
  <c r="AS40" i="1"/>
  <c r="R85" i="8"/>
  <c r="V85" i="8"/>
  <c r="Z85" i="8"/>
  <c r="AD85" i="8"/>
  <c r="AH85" i="8"/>
  <c r="AL85" i="8"/>
  <c r="AP85" i="8"/>
  <c r="M51" i="8"/>
  <c r="V87" i="8"/>
  <c r="J87" i="8"/>
  <c r="E48" i="8"/>
  <c r="AS48" i="8" s="1"/>
  <c r="F51" i="8"/>
  <c r="U87" i="8"/>
  <c r="AS48" i="1"/>
  <c r="AS59" i="1"/>
  <c r="H87" i="8"/>
  <c r="H85" i="8"/>
  <c r="AN87" i="8"/>
  <c r="J85" i="8"/>
  <c r="P85" i="8"/>
  <c r="T85" i="8"/>
  <c r="X85" i="8"/>
  <c r="AB85" i="8"/>
  <c r="AF85" i="8"/>
  <c r="AJ85" i="8"/>
  <c r="AN85" i="8"/>
  <c r="AR85" i="8"/>
  <c r="E57" i="8"/>
  <c r="AS57" i="8" s="1"/>
  <c r="W87" i="8"/>
  <c r="W85" i="8"/>
  <c r="AP87" i="8"/>
  <c r="E42" i="8"/>
  <c r="D42" i="8" s="1"/>
  <c r="K85" i="8"/>
  <c r="E12" i="8"/>
  <c r="AS12" i="8" s="1"/>
  <c r="E35" i="8"/>
  <c r="D35" i="8" s="1"/>
  <c r="AS26" i="1"/>
  <c r="E46" i="8"/>
  <c r="D46" i="8" s="1"/>
  <c r="AS65" i="1"/>
  <c r="AS67" i="1"/>
  <c r="AS71" i="1"/>
  <c r="AV61" i="8"/>
  <c r="AV85" i="8" s="1"/>
  <c r="N61" i="8"/>
  <c r="E20" i="8"/>
  <c r="AS20" i="8" s="1"/>
  <c r="E37" i="8"/>
  <c r="AS37" i="8" s="1"/>
  <c r="E62" i="8"/>
  <c r="AS62" i="8" s="1"/>
  <c r="AK87" i="8"/>
  <c r="E31" i="8"/>
  <c r="AS31" i="8" s="1"/>
  <c r="E36" i="8"/>
  <c r="D36" i="8" s="1"/>
  <c r="E40" i="8"/>
  <c r="D40" i="8" s="1"/>
  <c r="E47" i="8"/>
  <c r="D47" i="8" s="1"/>
  <c r="E54" i="8"/>
  <c r="D54" i="8" s="1"/>
  <c r="E60" i="8"/>
  <c r="D60" i="8" s="1"/>
  <c r="E82" i="8"/>
  <c r="D82" i="8" s="1"/>
  <c r="D81" i="8" s="1"/>
  <c r="E21" i="8"/>
  <c r="AS21" i="8" s="1"/>
  <c r="E52" i="8"/>
  <c r="AS52" i="8" s="1"/>
  <c r="E58" i="8"/>
  <c r="P87" i="8"/>
  <c r="T87" i="8"/>
  <c r="AR87" i="8"/>
  <c r="E68" i="8"/>
  <c r="D68" i="8" s="1"/>
  <c r="Z87" i="8"/>
  <c r="AD87" i="8"/>
  <c r="AE87" i="8"/>
  <c r="E11" i="8"/>
  <c r="D11" i="8" s="1"/>
  <c r="E65" i="8"/>
  <c r="AS65" i="8" s="1"/>
  <c r="E70" i="8"/>
  <c r="AS70" i="8" s="1"/>
  <c r="L87" i="8"/>
  <c r="Q87" i="8"/>
  <c r="AG87" i="8"/>
  <c r="N71" i="8"/>
  <c r="E64" i="8"/>
  <c r="D64" i="8" s="1"/>
  <c r="E16" i="8"/>
  <c r="G61" i="8"/>
  <c r="E63" i="8"/>
  <c r="D63" i="8" s="1"/>
  <c r="E66" i="8"/>
  <c r="D66" i="8" s="1"/>
  <c r="AV51" i="8"/>
  <c r="AV83" i="8" s="1"/>
  <c r="E15" i="8"/>
  <c r="E24" i="8"/>
  <c r="AS24" i="8" s="1"/>
  <c r="E56" i="8"/>
  <c r="AS56" i="8" s="1"/>
  <c r="AT71" i="8"/>
  <c r="AT61" i="8"/>
  <c r="M61" i="8"/>
  <c r="E69" i="8"/>
  <c r="AS69" i="8" s="1"/>
  <c r="E67" i="8"/>
  <c r="D67" i="8" s="1"/>
  <c r="E10" i="8"/>
  <c r="D10" i="8" s="1"/>
  <c r="AT51" i="8"/>
  <c r="E59" i="8"/>
  <c r="D59" i="8" s="1"/>
  <c r="G51" i="8"/>
  <c r="AH87" i="8"/>
  <c r="F81" i="8"/>
  <c r="E43" i="8"/>
  <c r="D43" i="8" s="1"/>
  <c r="AS80" i="8"/>
  <c r="F61" i="8"/>
  <c r="AC87" i="8"/>
  <c r="AJ87" i="8"/>
  <c r="AA87" i="8"/>
  <c r="K87" i="8"/>
  <c r="E55" i="8"/>
  <c r="E29" i="8"/>
  <c r="AS29" i="8" s="1"/>
  <c r="E33" i="8"/>
  <c r="D33" i="8" s="1"/>
  <c r="E41" i="8"/>
  <c r="D41" i="8" s="1"/>
  <c r="AL87" i="8"/>
  <c r="Y87" i="8"/>
  <c r="AF87" i="8"/>
  <c r="AI87" i="8"/>
  <c r="AO87" i="8"/>
  <c r="AQ87" i="8"/>
  <c r="E28" i="8"/>
  <c r="E39" i="8"/>
  <c r="D39" i="8" s="1"/>
  <c r="E44" i="8"/>
  <c r="D44" i="8" s="1"/>
  <c r="F71" i="8"/>
  <c r="R87" i="8"/>
  <c r="G71" i="8"/>
  <c r="M71" i="8"/>
  <c r="O87" i="8"/>
  <c r="AM87" i="8"/>
  <c r="AV71" i="8"/>
  <c r="AS66" i="1"/>
  <c r="AS69" i="1"/>
  <c r="AS73" i="8"/>
  <c r="AS77" i="8"/>
  <c r="N83" i="8" l="1"/>
  <c r="F83" i="8"/>
  <c r="M83" i="8"/>
  <c r="G83" i="8"/>
  <c r="AS14" i="8"/>
  <c r="AS45" i="8"/>
  <c r="D18" i="8"/>
  <c r="AS25" i="8"/>
  <c r="AS26" i="8"/>
  <c r="D22" i="8"/>
  <c r="AS55" i="1"/>
  <c r="E13" i="8"/>
  <c r="AS64" i="1"/>
  <c r="AS34" i="8"/>
  <c r="AS28" i="8"/>
  <c r="E27" i="8"/>
  <c r="D9" i="1"/>
  <c r="D8" i="1" s="1"/>
  <c r="AS23" i="8"/>
  <c r="AS17" i="8"/>
  <c r="D30" i="8"/>
  <c r="D9" i="8"/>
  <c r="E8" i="8"/>
  <c r="AS16" i="1"/>
  <c r="D57" i="8"/>
  <c r="AS10" i="1"/>
  <c r="AS8" i="1" s="1"/>
  <c r="AS34" i="1"/>
  <c r="AS43" i="1"/>
  <c r="AS42" i="1"/>
  <c r="AS36" i="1"/>
  <c r="AS30" i="8"/>
  <c r="AS47" i="8"/>
  <c r="AS27" i="1"/>
  <c r="N87" i="8"/>
  <c r="AS32" i="1"/>
  <c r="AS42" i="8"/>
  <c r="AT87" i="8"/>
  <c r="AT85" i="8"/>
  <c r="AS23" i="1"/>
  <c r="AS38" i="1"/>
  <c r="D12" i="8"/>
  <c r="AS53" i="8"/>
  <c r="AS45" i="1"/>
  <c r="D19" i="8"/>
  <c r="AS46" i="8"/>
  <c r="D48" i="8"/>
  <c r="AS35" i="8"/>
  <c r="AS38" i="8"/>
  <c r="W86" i="8"/>
  <c r="AI86" i="8"/>
  <c r="AM86" i="8"/>
  <c r="D62" i="8"/>
  <c r="O84" i="8"/>
  <c r="AI84" i="8"/>
  <c r="AA86" i="8"/>
  <c r="AE86" i="8"/>
  <c r="O86" i="8"/>
  <c r="AS68" i="1"/>
  <c r="AS60" i="1"/>
  <c r="AS19" i="1"/>
  <c r="AS30" i="1"/>
  <c r="AS31" i="1"/>
  <c r="AS70" i="1"/>
  <c r="AS29" i="1"/>
  <c r="AS41" i="1"/>
  <c r="AS21" i="1"/>
  <c r="AS43" i="8"/>
  <c r="AS10" i="8"/>
  <c r="AS8" i="8" s="1"/>
  <c r="D20" i="8"/>
  <c r="AU85" i="8"/>
  <c r="AS25" i="1"/>
  <c r="D24" i="8"/>
  <c r="AS64" i="8"/>
  <c r="N85" i="8"/>
  <c r="D58" i="8"/>
  <c r="AS49" i="1"/>
  <c r="AS53" i="1"/>
  <c r="AS37" i="1"/>
  <c r="AS39" i="1"/>
  <c r="G85" i="8"/>
  <c r="G87" i="8"/>
  <c r="F87" i="8"/>
  <c r="F85" i="8"/>
  <c r="AS63" i="1"/>
  <c r="AS17" i="1"/>
  <c r="M85" i="8"/>
  <c r="M87" i="8"/>
  <c r="AM84" i="8"/>
  <c r="W84" i="8"/>
  <c r="D16" i="8"/>
  <c r="AA84" i="8"/>
  <c r="AE84" i="8"/>
  <c r="AS40" i="8"/>
  <c r="AS15" i="8"/>
  <c r="E81" i="8"/>
  <c r="AS36" i="8"/>
  <c r="D52" i="8"/>
  <c r="D56" i="8"/>
  <c r="AS81" i="8"/>
  <c r="D37" i="8"/>
  <c r="AU87" i="8"/>
  <c r="AS63" i="8"/>
  <c r="D65" i="8"/>
  <c r="AS33" i="8"/>
  <c r="AS54" i="8"/>
  <c r="AA88" i="8"/>
  <c r="AS44" i="8"/>
  <c r="D21" i="8"/>
  <c r="AS60" i="8"/>
  <c r="AS59" i="8"/>
  <c r="D31" i="8"/>
  <c r="AV87" i="8"/>
  <c r="AS41" i="8"/>
  <c r="D29" i="8"/>
  <c r="D15" i="8"/>
  <c r="D69" i="8"/>
  <c r="D70" i="8"/>
  <c r="W88" i="8"/>
  <c r="AS78" i="8"/>
  <c r="AI88" i="8"/>
  <c r="E51" i="8"/>
  <c r="AS66" i="8"/>
  <c r="AS16" i="8"/>
  <c r="AS55" i="8"/>
  <c r="O88" i="8"/>
  <c r="AS68" i="8"/>
  <c r="AS67" i="8"/>
  <c r="AM88" i="8"/>
  <c r="AE88" i="8"/>
  <c r="D55" i="8"/>
  <c r="D28" i="8"/>
  <c r="E61" i="8"/>
  <c r="AS76" i="8"/>
  <c r="AS39" i="8"/>
  <c r="E71" i="8"/>
  <c r="D71" i="8"/>
  <c r="E83" i="8" l="1"/>
  <c r="AS52" i="1"/>
  <c r="AS71" i="8"/>
  <c r="AS28" i="1"/>
  <c r="AS14" i="1"/>
  <c r="AS62" i="1"/>
  <c r="AS13" i="8"/>
  <c r="AS83" i="8" s="1"/>
  <c r="D27" i="8"/>
  <c r="AS27" i="8"/>
  <c r="D13" i="8"/>
  <c r="D8" i="8"/>
  <c r="E85" i="8"/>
  <c r="AS51" i="8"/>
  <c r="D51" i="8"/>
  <c r="D61" i="8"/>
  <c r="AS61" i="8"/>
  <c r="E87" i="8"/>
  <c r="D83" i="8" l="1"/>
  <c r="D85" i="8"/>
  <c r="AS85" i="8"/>
  <c r="AS87" i="8"/>
  <c r="D87" i="8"/>
  <c r="S85" i="8"/>
  <c r="S86" i="8" s="1"/>
  <c r="S84" i="8"/>
  <c r="S87" i="8"/>
  <c r="S88" i="8" s="1"/>
  <c r="AR82" i="1"/>
  <c r="AR86" i="1" s="1"/>
  <c r="AK82" i="1"/>
  <c r="AK84" i="1" s="1"/>
  <c r="AO82" i="1"/>
  <c r="AO88" i="1" s="1"/>
  <c r="AD82" i="1"/>
  <c r="AD88" i="1" s="1"/>
  <c r="AG82" i="1"/>
  <c r="AG86" i="1" s="1"/>
  <c r="AB82" i="1"/>
  <c r="AB86" i="1" s="1"/>
  <c r="V82" i="1"/>
  <c r="V86" i="1" s="1"/>
  <c r="F82" i="1"/>
  <c r="F86" i="1" s="1"/>
  <c r="F88" i="1"/>
  <c r="AV82" i="1"/>
  <c r="AV86" i="1" s="1"/>
  <c r="Q82" i="1"/>
  <c r="Q86" i="1" s="1"/>
  <c r="Y82" i="1"/>
  <c r="Y84" i="1" s="1"/>
  <c r="U82" i="1"/>
  <c r="U86" i="1" s="1"/>
  <c r="N82" i="1"/>
  <c r="N86" i="1" s="1"/>
  <c r="AE82" i="1"/>
  <c r="AE84" i="1" s="1"/>
  <c r="D82" i="1"/>
  <c r="D88" i="1" s="1"/>
  <c r="AS82" i="1"/>
  <c r="AS86" i="1" s="1"/>
  <c r="AS84" i="1"/>
  <c r="AC82" i="1"/>
  <c r="AC88" i="1" s="1"/>
  <c r="AF82" i="1"/>
  <c r="AF88" i="1" s="1"/>
  <c r="AH82" i="1"/>
  <c r="AH88" i="1" s="1"/>
  <c r="T82" i="1"/>
  <c r="T88" i="1" s="1"/>
  <c r="AP82" i="1"/>
  <c r="AP88" i="1" s="1"/>
  <c r="K82" i="1"/>
  <c r="K86" i="1" s="1"/>
  <c r="J82" i="1"/>
  <c r="J84" i="1" s="1"/>
  <c r="AU82" i="1"/>
  <c r="AU88" i="1" s="1"/>
  <c r="W82" i="1"/>
  <c r="W88" i="1" s="1"/>
  <c r="O82" i="1"/>
  <c r="O84" i="1" s="1"/>
  <c r="X82" i="1"/>
  <c r="X88" i="1" s="1"/>
  <c r="G82" i="1"/>
  <c r="G84" i="1" s="1"/>
  <c r="S82" i="1"/>
  <c r="S84" i="1" s="1"/>
  <c r="L82" i="1"/>
  <c r="L84" i="1" s="1"/>
  <c r="AL82" i="1"/>
  <c r="AL86" i="1" s="1"/>
  <c r="Z82" i="1"/>
  <c r="Z88" i="1" s="1"/>
  <c r="M82" i="1"/>
  <c r="M86" i="1" s="1"/>
  <c r="E82" i="1"/>
  <c r="E86" i="1" s="1"/>
  <c r="AI82" i="1"/>
  <c r="AI88" i="1" s="1"/>
  <c r="AT82" i="1"/>
  <c r="AT88" i="1" s="1"/>
  <c r="AM82" i="1"/>
  <c r="AM88" i="1" s="1"/>
  <c r="AJ82" i="1"/>
  <c r="AJ86" i="1" s="1"/>
  <c r="AQ82" i="1"/>
  <c r="AQ86" i="1" s="1"/>
  <c r="AN82" i="1"/>
  <c r="AN86" i="1" s="1"/>
  <c r="P82" i="1"/>
  <c r="P86" i="1" s="1"/>
  <c r="H82" i="1"/>
  <c r="H88" i="1" s="1"/>
  <c r="R82" i="1"/>
  <c r="R88" i="1" s="1"/>
  <c r="AA82" i="1"/>
  <c r="AA86" i="1" s="1"/>
  <c r="AU84" i="1" l="1"/>
  <c r="Q84" i="1"/>
  <c r="AA88" i="1"/>
  <c r="E84" i="1"/>
  <c r="F84" i="1"/>
  <c r="AA84" i="1"/>
  <c r="N84" i="1"/>
  <c r="AH84" i="1"/>
  <c r="U84" i="1"/>
  <c r="AQ84" i="1"/>
  <c r="AR84" i="1"/>
  <c r="AL84" i="1"/>
  <c r="W84" i="1"/>
  <c r="AE88" i="1"/>
  <c r="P84" i="1"/>
  <c r="S86" i="1"/>
  <c r="AE86" i="1"/>
  <c r="AB84" i="1"/>
  <c r="AO84" i="1"/>
  <c r="H84" i="1"/>
  <c r="AN84" i="1"/>
  <c r="AJ84" i="1"/>
  <c r="AI84" i="1"/>
  <c r="M84" i="1"/>
  <c r="X84" i="1"/>
  <c r="O88" i="1"/>
  <c r="K84" i="1"/>
  <c r="W86" i="1"/>
  <c r="AC84" i="1"/>
  <c r="M88" i="1"/>
  <c r="Z86" i="1"/>
  <c r="AL88" i="1"/>
  <c r="L88" i="1"/>
  <c r="AV84" i="1"/>
  <c r="AU86" i="1"/>
  <c r="V84" i="1"/>
  <c r="AB88" i="1"/>
  <c r="AA89" i="1" s="1"/>
  <c r="AG84" i="1"/>
  <c r="K88" i="1"/>
  <c r="AD84" i="1"/>
  <c r="AP86" i="1"/>
  <c r="AK88" i="1"/>
  <c r="AS88" i="1"/>
  <c r="X86" i="1"/>
  <c r="P88" i="1"/>
  <c r="AQ88" i="1"/>
  <c r="D86" i="1"/>
  <c r="AV88" i="1"/>
  <c r="R86" i="1"/>
  <c r="U88" i="1"/>
  <c r="AG88" i="1"/>
  <c r="AE89" i="1" s="1"/>
  <c r="AN88" i="1"/>
  <c r="AM89" i="1" s="1"/>
  <c r="Q88" i="1"/>
  <c r="AR88" i="1"/>
  <c r="AM86" i="1"/>
  <c r="J86" i="1"/>
  <c r="AD86" i="1"/>
  <c r="AK86" i="1"/>
  <c r="S88" i="1"/>
  <c r="E88" i="1"/>
  <c r="N88" i="1"/>
  <c r="V88" i="1"/>
  <c r="H86" i="1"/>
  <c r="Y86" i="1"/>
  <c r="AO86" i="1"/>
  <c r="AJ88" i="1"/>
  <c r="O89" i="1"/>
  <c r="L86" i="1"/>
  <c r="J88" i="1"/>
  <c r="AM84" i="1"/>
  <c r="AI86" i="1"/>
  <c r="AP84" i="1"/>
  <c r="AF84" i="1"/>
  <c r="D84" i="1"/>
  <c r="AH86" i="1"/>
  <c r="AC86" i="1"/>
  <c r="Y88" i="1"/>
  <c r="W89" i="1" s="1"/>
  <c r="AT84" i="1"/>
  <c r="G88" i="1"/>
  <c r="O86" i="1"/>
  <c r="G86" i="1"/>
  <c r="R84" i="1"/>
  <c r="Z84" i="1"/>
  <c r="W85" i="1" s="1"/>
  <c r="T84" i="1"/>
  <c r="T86" i="1"/>
  <c r="AF86" i="1"/>
  <c r="AT86" i="1"/>
  <c r="AI87" i="1" l="1"/>
  <c r="AA85" i="1"/>
  <c r="S87" i="1"/>
  <c r="AE85" i="1"/>
  <c r="S85" i="1"/>
  <c r="O87" i="1"/>
  <c r="O85" i="1"/>
  <c r="AE87" i="1"/>
  <c r="AA87" i="1"/>
  <c r="AI89" i="1"/>
  <c r="S89" i="1"/>
  <c r="AM87" i="1"/>
  <c r="AI85" i="1"/>
  <c r="AM85" i="1"/>
  <c r="W87" i="1"/>
</calcChain>
</file>

<file path=xl/sharedStrings.xml><?xml version="1.0" encoding="utf-8"?>
<sst xmlns="http://schemas.openxmlformats.org/spreadsheetml/2006/main" count="791" uniqueCount="249">
  <si>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</si>
  <si>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</si>
  <si>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</si>
  <si>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</si>
  <si>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</si>
  <si>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</si>
  <si>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</si>
  <si>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</si>
  <si>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</si>
  <si>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</si>
  <si>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</si>
  <si>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</si>
  <si>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</si>
  <si>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</si>
  <si>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</si>
  <si>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</si>
  <si>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</si>
  <si>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</si>
  <si>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</si>
  <si>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</si>
  <si>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</si>
  <si>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w</t>
  </si>
  <si>
    <t>zp</t>
  </si>
  <si>
    <t>sem V</t>
  </si>
  <si>
    <t>sem VI</t>
  </si>
  <si>
    <t>IV</t>
  </si>
  <si>
    <t>V</t>
  </si>
  <si>
    <t>VI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</si>
  <si>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</si>
  <si>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</si>
  <si>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</si>
  <si>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</si>
  <si>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</si>
  <si>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</si>
  <si>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</si>
  <si>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</si>
  <si>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</si>
  <si>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</si>
  <si>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pw</t>
  </si>
  <si>
    <t>zajęcia do wyboru</t>
  </si>
  <si>
    <t>wykłady (w)</t>
  </si>
  <si>
    <t>@</t>
  </si>
  <si>
    <t>Liczba punktów ECTS</t>
  </si>
  <si>
    <t>semestry</t>
  </si>
  <si>
    <t>wskaźniki</t>
  </si>
  <si>
    <t>Ogółem</t>
  </si>
  <si>
    <t>Kontakt z nauczycielem, w tym:</t>
  </si>
  <si>
    <t>Praca własna studenta (pw)</t>
  </si>
  <si>
    <t>zajęcia praktyczne (zp) obejmujące:</t>
  </si>
  <si>
    <t>konsultacje i e-learning (@)</t>
  </si>
  <si>
    <t>projekty i seminaria</t>
  </si>
  <si>
    <t>PRAKTYKI</t>
  </si>
  <si>
    <t>Zo/1</t>
  </si>
  <si>
    <t>Metody i techniki studiowania</t>
  </si>
  <si>
    <t>Zo/1,2</t>
  </si>
  <si>
    <t>Technologia informacyjna</t>
  </si>
  <si>
    <t>Zo/2</t>
  </si>
  <si>
    <t>Ekologia i ochrona środowiska człowieka</t>
  </si>
  <si>
    <t>Wychowanie fizyczne*</t>
  </si>
  <si>
    <t>Podstawy organizacji i higieny pracy</t>
  </si>
  <si>
    <t>E/2</t>
  </si>
  <si>
    <t>Zo/5</t>
  </si>
  <si>
    <t>Socjologia zdrowia publicznego</t>
  </si>
  <si>
    <t>Metodologia nauczania dietetyki</t>
  </si>
  <si>
    <t>8.</t>
  </si>
  <si>
    <t>9.</t>
  </si>
  <si>
    <t>10.</t>
  </si>
  <si>
    <t>11.</t>
  </si>
  <si>
    <t xml:space="preserve">Anatomia człowieka  </t>
  </si>
  <si>
    <t>Fizjologia człowieka</t>
  </si>
  <si>
    <t>Chemia żywności</t>
  </si>
  <si>
    <t xml:space="preserve">Mikrobiologia żywności </t>
  </si>
  <si>
    <t>E/3</t>
  </si>
  <si>
    <t>Zo/3,4</t>
  </si>
  <si>
    <t>Parazytologia</t>
  </si>
  <si>
    <t>Zo/3</t>
  </si>
  <si>
    <t>Psychologia żywienia</t>
  </si>
  <si>
    <t>Alergie i nietolerancje pokarmowe</t>
  </si>
  <si>
    <t>Genetyka człowieka</t>
  </si>
  <si>
    <t>Biochemia ogólna i żywienia człowieka</t>
  </si>
  <si>
    <t>12.</t>
  </si>
  <si>
    <t>13.</t>
  </si>
  <si>
    <t>14.</t>
  </si>
  <si>
    <t>15.</t>
  </si>
  <si>
    <t>16.</t>
  </si>
  <si>
    <t>17.</t>
  </si>
  <si>
    <t xml:space="preserve">Technologia żywności  </t>
  </si>
  <si>
    <t>Podstawy dietetyki</t>
  </si>
  <si>
    <t xml:space="preserve">Żywienie człowieka  </t>
  </si>
  <si>
    <t>E/4</t>
  </si>
  <si>
    <t>Dietetyka pediatryczna</t>
  </si>
  <si>
    <t>Kliniczny zarys chorób</t>
  </si>
  <si>
    <t>Żywienie kliniczne</t>
  </si>
  <si>
    <t>Farmakologia i farmakoterapia żywienia z oceną interakcji leków z żywnością</t>
  </si>
  <si>
    <t>Zo/4</t>
  </si>
  <si>
    <t>Analiza i ocena jakości żywności</t>
  </si>
  <si>
    <t xml:space="preserve">Higiena, toksykologia i bezpieczeństwo żywności  </t>
  </si>
  <si>
    <t>Technologia potraw</t>
  </si>
  <si>
    <t>Podstawy prawne i ekonomiczne w ochronie zdrowia</t>
  </si>
  <si>
    <t>Towaroznawstwo żywności</t>
  </si>
  <si>
    <t>Zo/6</t>
  </si>
  <si>
    <t>Projektowanie diet</t>
  </si>
  <si>
    <t>Diagnostyka laboratoryjna</t>
  </si>
  <si>
    <t>Prawna ochrona konsumenta z oceną jakości żywienia</t>
  </si>
  <si>
    <t>Zo/5,6</t>
  </si>
  <si>
    <t>Podstawy żywienia zbiorowego</t>
  </si>
  <si>
    <t>18.</t>
  </si>
  <si>
    <t>MODUŁ KSZTAŁCENIA SPECJALNOŚCIOWEGO* - Poradnictwo dietetyczne</t>
  </si>
  <si>
    <t>D1.</t>
  </si>
  <si>
    <t>D2.</t>
  </si>
  <si>
    <t>E.</t>
  </si>
  <si>
    <t>MODUŁ KSZTAŁCENIA SPECJALNOŚCIOWEGO* - Żywienie w sporcie i odnowie biologicznej</t>
  </si>
  <si>
    <t>Choroby dietozależne</t>
  </si>
  <si>
    <t>Poradnictwo dietetyczne</t>
  </si>
  <si>
    <t>Żywienie kobiet ciężarnych, karmiących i niemowląt</t>
  </si>
  <si>
    <t>Dietetyka gerontologiczna</t>
  </si>
  <si>
    <t>Poradnictwo dietetyczne w sporcie</t>
  </si>
  <si>
    <t>Żywność funkcjonalna i dietetyczna z elementami nutrigenomiki</t>
  </si>
  <si>
    <t>Suplementacja w żywieniu człowieka chorego</t>
  </si>
  <si>
    <t>Dozwolone i niedozwolone środki ergogeniczne w sporcie i odnowie biologicznej</t>
  </si>
  <si>
    <t>Medycyna sportowa</t>
  </si>
  <si>
    <t>Teoria sportu</t>
  </si>
  <si>
    <t>Fizjologia wysiłku fizycznego</t>
  </si>
  <si>
    <t>Psychologia sportu</t>
  </si>
  <si>
    <t>Praktyki zawodowe</t>
  </si>
  <si>
    <t>Zo/2,4,6</t>
  </si>
  <si>
    <t>Fitoterapia w dietetyce</t>
  </si>
  <si>
    <t>Podstawy edukacji żywieniowej z elementami zdrowia publicznego</t>
  </si>
  <si>
    <t>Podstawy gastrologii</t>
  </si>
  <si>
    <t>Chemia medyczna z elementami chemii ogólnej</t>
  </si>
  <si>
    <t>MODUŁ KSZTAŁCENIA SPECJALNOŚCIOWEGO* - Psychodietetyka</t>
  </si>
  <si>
    <t>Psychologiczne aspekty nadwagi, otyłości i odchudzania się</t>
  </si>
  <si>
    <t>Zaburzenia odzywiania- ogólna charakterystyka i dietoterapia</t>
  </si>
  <si>
    <t>Metodologia prowadzenia zajęć grupowych w obszarze dietetyki</t>
  </si>
  <si>
    <t>Elementy dialogu motywujacego w dietetyce</t>
  </si>
  <si>
    <t>Coaching dietetyczny</t>
  </si>
  <si>
    <t>Psychologia aktywności fizycznej</t>
  </si>
  <si>
    <t>Tworzenie programów profilaktycznych</t>
  </si>
  <si>
    <t>D3.</t>
  </si>
  <si>
    <t>MODUŁ KSZTAŁCENIA SPECJALNOŚCIOWEGO* -Psychodietetyka</t>
  </si>
  <si>
    <t>19.</t>
  </si>
  <si>
    <t>E/1</t>
  </si>
  <si>
    <t>Liczba egzaminów</t>
  </si>
  <si>
    <t>Suma dla specjalności: Poradnictwo dietetyczne</t>
  </si>
  <si>
    <t>Suma dla specjalności: Żywienie w sporcie i odnowie biologicznej</t>
  </si>
  <si>
    <t>Suma dla specjalności: Psychodietetyka</t>
  </si>
  <si>
    <t>E/5</t>
  </si>
  <si>
    <t>E/6</t>
  </si>
  <si>
    <t>English language in dietetics</t>
  </si>
  <si>
    <t>20.</t>
  </si>
  <si>
    <t>21.</t>
  </si>
  <si>
    <t>22.</t>
  </si>
  <si>
    <t>23.</t>
  </si>
  <si>
    <t>Język angielski</t>
  </si>
  <si>
    <t>Projekt dyplomowy*</t>
  </si>
  <si>
    <t>Komunikacja interpersonalna</t>
  </si>
  <si>
    <t>Kompendium dietetyka</t>
  </si>
  <si>
    <t>Praktyki zawodowe*</t>
  </si>
  <si>
    <t>zajęcia z bezpośrednim udziałem</t>
  </si>
  <si>
    <t>zajęcia kształtujące umiejętności praktyczne</t>
  </si>
  <si>
    <t>zajęcia z dziedziny nauk hum. lub społ.</t>
  </si>
  <si>
    <t>Wprowadzenie do poradnictwa żywieniowego</t>
  </si>
  <si>
    <t>Dietetyka aktywności ruchowej</t>
  </si>
  <si>
    <t>Poradnictwo dietetyczne przy zwiększonej aktywności fizycznej</t>
  </si>
  <si>
    <t>Środki  ergogeniczne stosowane przy zwiekszonej aktywności fizycznej</t>
  </si>
  <si>
    <t>Psychologia żywienia w sporcie</t>
  </si>
  <si>
    <t>Żywienie osób o zwiekszonej aktywności fizycznej w chorobach dietozależnych</t>
  </si>
  <si>
    <t>Wprowadzenie do poradnictwa dietetycznego</t>
  </si>
  <si>
    <r>
      <t xml:space="preserve">2.3. Matryca efektów uczenia się </t>
    </r>
    <r>
      <rPr>
        <sz val="8"/>
        <rFont val="Verdana"/>
        <family val="2"/>
      </rPr>
      <t>(załącznik nr 1)</t>
    </r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</si>
  <si>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</si>
  <si>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</si>
  <si>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</si>
  <si>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</si>
  <si>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</si>
  <si>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</si>
  <si>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</si>
  <si>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</si>
  <si>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K_W09</t>
  </si>
  <si>
    <t>K_W10</t>
  </si>
  <si>
    <t>K_W11</t>
  </si>
  <si>
    <t>K_W12</t>
  </si>
  <si>
    <t>K_W13</t>
  </si>
  <si>
    <t>K_W14</t>
  </si>
  <si>
    <t>K_W15</t>
  </si>
  <si>
    <t>K_W16</t>
  </si>
  <si>
    <t>K_W17</t>
  </si>
  <si>
    <t>K_W18</t>
  </si>
  <si>
    <t>K_W19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</si>
  <si>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</si>
  <si>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</si>
  <si>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</si>
  <si>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</si>
  <si>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</si>
  <si>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</si>
  <si>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</si>
  <si>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</si>
  <si>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</si>
  <si>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</si>
  <si>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</si>
  <si>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</si>
  <si>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K_U13</t>
  </si>
  <si>
    <t>K_U14</t>
  </si>
  <si>
    <t>K_U15</t>
  </si>
  <si>
    <t>K_U16</t>
  </si>
  <si>
    <t>K_U17</t>
  </si>
  <si>
    <t>K_U18</t>
  </si>
  <si>
    <t>K_K01</t>
  </si>
  <si>
    <t>K_K02</t>
  </si>
  <si>
    <t>K_K03</t>
  </si>
  <si>
    <t>K_K04</t>
  </si>
  <si>
    <t>K_K05</t>
  </si>
  <si>
    <t>K_K06</t>
  </si>
  <si>
    <t>K_K07</t>
  </si>
  <si>
    <t>K_K08</t>
  </si>
  <si>
    <t>Suma</t>
  </si>
  <si>
    <t xml:space="preserve">A. </t>
  </si>
  <si>
    <t>W</t>
  </si>
  <si>
    <t>U</t>
  </si>
  <si>
    <t>K</t>
  </si>
  <si>
    <t>Projekt dyplomowy</t>
  </si>
  <si>
    <t>MODUŁ KSZTAŁCENIA SPECJALNOŚCIOWEGO* Poradnictwo dietetyczne</t>
  </si>
  <si>
    <t>MODUŁ KSZTAŁCENIA SPECJALNOŚCIOWEGO* Żywienie w sporcie i odnowie biologicznej</t>
  </si>
  <si>
    <t>Żywienie w sporcie i odnowie biologicznej</t>
  </si>
  <si>
    <t xml:space="preserve">MODUŁ KSZTAŁCENIA SPECJALNOŚCIOWEGO* Psychodietetyka </t>
  </si>
  <si>
    <t>Komunikacja personalna</t>
  </si>
  <si>
    <t>Suma D1</t>
  </si>
  <si>
    <t>Suma D2</t>
  </si>
  <si>
    <t>Suma D3</t>
  </si>
  <si>
    <t>Dietetic counseling (Poradnictwo dietetyczne)</t>
  </si>
  <si>
    <t>Permitted and prohibited ergogenic agents in sport and wellness (Dozwolone i niedozwolone środki ergogeniczne w sporcie i odnowie biologicznej)</t>
  </si>
  <si>
    <t>Diet-related diseases (Choroby dietozależne)</t>
  </si>
  <si>
    <t>Pierwsza pomoc przedmedyczna</t>
  </si>
  <si>
    <t>ZAL/1,2</t>
  </si>
  <si>
    <t>ZAL/1</t>
  </si>
  <si>
    <t>DK</t>
  </si>
  <si>
    <t>3.1. Plan studiów stacjonarnych I stopnia: Dietetyka (2022-2025)</t>
  </si>
  <si>
    <t>Technologie informacyjne</t>
  </si>
  <si>
    <t>3.2. Plan studiów niestacjonarnych I stopnia: Dietetyka (2022-2025)</t>
  </si>
  <si>
    <t>laboratoria</t>
  </si>
  <si>
    <t>warsztaty</t>
  </si>
  <si>
    <t>P6S_WG</t>
  </si>
  <si>
    <t>P6S_WK</t>
  </si>
  <si>
    <t>P6S_UW</t>
  </si>
  <si>
    <t>P6S_UK</t>
  </si>
  <si>
    <t>P6S_UO</t>
  </si>
  <si>
    <t>P6S_UU</t>
  </si>
  <si>
    <t>P6S_KK</t>
  </si>
  <si>
    <t>P6S_KO</t>
  </si>
  <si>
    <t>P6S_KR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</si>
</sst>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Arial CE"/>
      <charset val="238"/>
    </font>
    <font>
      <b/>
      <sz val="18"/>
      <name val="Arial Narrow"/>
      <family val="2"/>
      <charset val="238"/>
    </font>
    <font>
      <sz val="10"/>
      <name val="Arial Narrow"/>
      <family val="2"/>
      <charset val="238"/>
    </font>
    <font>
      <sz val="18"/>
      <name val="Arial Narrow"/>
      <family val="2"/>
      <charset val="238"/>
    </font>
    <font>
      <sz val="28"/>
      <name val="Arial Narrow"/>
      <family val="2"/>
      <charset val="238"/>
    </font>
    <font>
      <b/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CE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8"/>
      <name val="Verdana"/>
      <family val="2"/>
    </font>
    <font>
      <sz val="20"/>
      <name val="Verdana"/>
      <family val="2"/>
      <charset val="238"/>
    </font>
    <font>
      <b/>
      <sz val="18"/>
      <name val="Verdana"/>
      <family val="2"/>
    </font>
    <font>
      <sz val="18"/>
      <name val="Verdana"/>
      <family val="2"/>
    </font>
    <font>
      <sz val="18"/>
      <name val="Verdana"/>
      <family val="2"/>
      <charset val="238"/>
    </font>
    <font>
      <b/>
      <sz val="16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u/>
      <sz val="7.5"/>
      <name val="Verdana"/>
      <family val="2"/>
    </font>
    <font>
      <sz val="7.5"/>
      <name val="Verdana"/>
      <family val="2"/>
    </font>
    <font>
      <b/>
      <sz val="7.5"/>
      <name val="Verdana"/>
      <family val="2"/>
    </font>
    <font>
      <b/>
      <u/>
      <sz val="7.5"/>
      <name val="Verdana"/>
      <family val="2"/>
    </font>
    <font>
      <b/>
      <sz val="6.5"/>
      <name val="Verdana"/>
      <family val="2"/>
    </font>
    <font>
      <sz val="6.5"/>
      <name val="Verdana"/>
      <family val="2"/>
    </font>
    <font>
      <sz val="6.5"/>
      <name val="Verdana"/>
      <family val="2"/>
      <charset val="238"/>
    </font>
    <font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6.5"/>
      <name val="Verdana"/>
      <family val="2"/>
      <charset val="238"/>
    </font>
    <font>
      <b/>
      <sz val="7.5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8"/>
      <name val="Arial CE"/>
      <charset val="238"/>
    </font>
    <font>
      <b/>
      <sz val="16"/>
      <color rgb="FFFF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3" fontId="11" fillId="5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3" fontId="11" fillId="4" borderId="3" xfId="0" applyNumberFormat="1" applyFont="1" applyFill="1" applyBorder="1" applyAlignment="1" applyProtection="1">
      <alignment horizontal="center" vertical="center"/>
      <protection locked="0"/>
    </xf>
    <xf numFmtId="3" fontId="11" fillId="4" borderId="1" xfId="0" applyNumberFormat="1" applyFont="1" applyFill="1" applyBorder="1" applyAlignment="1" applyProtection="1">
      <alignment horizontal="center" vertical="center"/>
      <protection locked="0"/>
    </xf>
    <xf numFmtId="3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3" fontId="13" fillId="4" borderId="3" xfId="0" applyNumberFormat="1" applyFont="1" applyFill="1" applyBorder="1" applyAlignment="1" applyProtection="1">
      <alignment horizontal="center" vertical="center"/>
      <protection locked="0"/>
    </xf>
    <xf numFmtId="3" fontId="13" fillId="4" borderId="1" xfId="0" applyNumberFormat="1" applyFont="1" applyFill="1" applyBorder="1" applyAlignment="1" applyProtection="1">
      <alignment horizontal="center" vertical="center"/>
      <protection locked="0"/>
    </xf>
    <xf numFmtId="3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3" fontId="14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 applyProtection="1">
      <alignment horizontal="center" vertical="center"/>
      <protection locked="0"/>
    </xf>
    <xf numFmtId="3" fontId="15" fillId="4" borderId="1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3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 wrapText="1"/>
    </xf>
    <xf numFmtId="3" fontId="15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left" vertical="center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>
      <alignment horizontal="center" vertical="center"/>
    </xf>
    <xf numFmtId="3" fontId="14" fillId="3" borderId="0" xfId="0" applyNumberFormat="1" applyFont="1" applyFill="1" applyBorder="1" applyAlignment="1">
      <alignment horizontal="center" vertical="center"/>
    </xf>
    <xf numFmtId="3" fontId="10" fillId="3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/>
    <xf numFmtId="0" fontId="2" fillId="0" borderId="0" xfId="0" applyFont="1" applyFill="1" applyBorder="1"/>
    <xf numFmtId="0" fontId="2" fillId="6" borderId="0" xfId="0" applyFont="1" applyFill="1" applyBorder="1"/>
    <xf numFmtId="0" fontId="2" fillId="6" borderId="16" xfId="0" applyFont="1" applyFill="1" applyBorder="1"/>
    <xf numFmtId="0" fontId="2" fillId="0" borderId="11" xfId="0" applyFont="1" applyFill="1" applyBorder="1"/>
    <xf numFmtId="0" fontId="14" fillId="7" borderId="16" xfId="0" applyFont="1" applyFill="1" applyBorder="1" applyAlignment="1">
      <alignment horizontal="center" vertical="center"/>
    </xf>
    <xf numFmtId="3" fontId="14" fillId="7" borderId="5" xfId="0" applyNumberFormat="1" applyFont="1" applyFill="1" applyBorder="1" applyAlignment="1">
      <alignment horizontal="center" vertical="center"/>
    </xf>
    <xf numFmtId="3" fontId="14" fillId="7" borderId="6" xfId="0" applyNumberFormat="1" applyFont="1" applyFill="1" applyBorder="1" applyAlignment="1">
      <alignment horizontal="center" vertical="center"/>
    </xf>
    <xf numFmtId="3" fontId="14" fillId="7" borderId="6" xfId="0" applyNumberFormat="1" applyFont="1" applyFill="1" applyBorder="1" applyAlignment="1">
      <alignment vertical="center"/>
    </xf>
    <xf numFmtId="3" fontId="14" fillId="7" borderId="7" xfId="0" applyNumberFormat="1" applyFont="1" applyFill="1" applyBorder="1" applyAlignment="1">
      <alignment vertical="center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3" fontId="15" fillId="0" borderId="2" xfId="0" applyNumberFormat="1" applyFont="1" applyFill="1" applyBorder="1" applyAlignment="1">
      <alignment horizontal="center" vertical="center"/>
    </xf>
    <xf numFmtId="3" fontId="15" fillId="5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0" fontId="6" fillId="0" borderId="9" xfId="0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 vertical="center"/>
    </xf>
    <xf numFmtId="3" fontId="11" fillId="4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1" fillId="0" borderId="4" xfId="0" applyFont="1" applyBorder="1" applyAlignment="1" applyProtection="1">
      <alignment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13" fillId="8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3" fontId="14" fillId="6" borderId="14" xfId="0" applyNumberFormat="1" applyFont="1" applyFill="1" applyBorder="1" applyAlignment="1">
      <alignment horizontal="center" vertical="center"/>
    </xf>
    <xf numFmtId="3" fontId="14" fillId="6" borderId="16" xfId="0" applyNumberFormat="1" applyFont="1" applyFill="1" applyBorder="1" applyAlignment="1">
      <alignment horizontal="center" vertical="center"/>
    </xf>
    <xf numFmtId="3" fontId="14" fillId="6" borderId="1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19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6" fillId="9" borderId="1" xfId="0" applyFont="1" applyFill="1" applyBorder="1" applyAlignment="1">
      <alignment horizontal="center" vertical="center"/>
    </xf>
    <xf numFmtId="0" fontId="25" fillId="0" borderId="3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9" borderId="1" xfId="0" applyFont="1" applyFill="1" applyBorder="1" applyAlignment="1">
      <alignment horizontal="center" vertical="center"/>
    </xf>
    <xf numFmtId="0" fontId="25" fillId="0" borderId="2" xfId="0" applyFont="1" applyBorder="1" applyAlignment="1" applyProtection="1">
      <alignment vertical="center" wrapText="1"/>
      <protection locked="0"/>
    </xf>
    <xf numFmtId="0" fontId="24" fillId="3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/>
    <xf numFmtId="0" fontId="25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3" fontId="14" fillId="3" borderId="1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vertical="center"/>
    </xf>
    <xf numFmtId="3" fontId="27" fillId="0" borderId="1" xfId="0" applyNumberFormat="1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textRotation="90" wrapText="1"/>
    </xf>
    <xf numFmtId="3" fontId="28" fillId="0" borderId="1" xfId="0" applyNumberFormat="1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12" borderId="1" xfId="0" applyFont="1" applyFill="1" applyBorder="1" applyAlignment="1">
      <alignment horizontal="center"/>
    </xf>
    <xf numFmtId="0" fontId="32" fillId="12" borderId="21" xfId="0" applyFont="1" applyFill="1" applyBorder="1" applyAlignment="1">
      <alignment horizontal="center"/>
    </xf>
    <xf numFmtId="0" fontId="33" fillId="9" borderId="20" xfId="0" applyFont="1" applyFill="1" applyBorder="1"/>
    <xf numFmtId="0" fontId="33" fillId="9" borderId="1" xfId="0" applyFont="1" applyFill="1" applyBorder="1"/>
    <xf numFmtId="0" fontId="31" fillId="9" borderId="20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3" fillId="0" borderId="22" xfId="0" applyFont="1" applyFill="1" applyBorder="1"/>
    <xf numFmtId="0" fontId="33" fillId="0" borderId="23" xfId="0" applyFont="1" applyFill="1" applyBorder="1"/>
    <xf numFmtId="0" fontId="32" fillId="0" borderId="23" xfId="0" applyFont="1" applyFill="1" applyBorder="1" applyAlignment="1">
      <alignment horizontal="center"/>
    </xf>
    <xf numFmtId="0" fontId="32" fillId="0" borderId="24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/>
    </xf>
    <xf numFmtId="0" fontId="32" fillId="9" borderId="2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21" xfId="0" applyFont="1" applyFill="1" applyBorder="1" applyAlignment="1">
      <alignment horizontal="center"/>
    </xf>
    <xf numFmtId="0" fontId="30" fillId="9" borderId="18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30" fillId="9" borderId="19" xfId="0" applyFont="1" applyFill="1" applyBorder="1" applyAlignment="1">
      <alignment horizontal="center" vertical="center"/>
    </xf>
    <xf numFmtId="0" fontId="30" fillId="9" borderId="21" xfId="0" applyFont="1" applyFill="1" applyBorder="1" applyAlignment="1">
      <alignment horizontal="center" vertical="center"/>
    </xf>
    <xf numFmtId="0" fontId="29" fillId="9" borderId="18" xfId="0" applyFont="1" applyFill="1" applyBorder="1" applyAlignment="1">
      <alignment horizontal="center" vertical="center" textRotation="90"/>
    </xf>
    <xf numFmtId="0" fontId="29" fillId="9" borderId="1" xfId="0" applyFont="1" applyFill="1" applyBorder="1" applyAlignment="1">
      <alignment horizontal="center" vertical="center" textRotation="90"/>
    </xf>
    <xf numFmtId="0" fontId="29" fillId="9" borderId="17" xfId="0" applyFont="1" applyFill="1" applyBorder="1" applyAlignment="1">
      <alignment horizontal="center" vertical="center" textRotation="90"/>
    </xf>
    <xf numFmtId="0" fontId="29" fillId="9" borderId="20" xfId="0" applyFont="1" applyFill="1" applyBorder="1" applyAlignment="1">
      <alignment horizontal="center" vertical="center" textRotation="90"/>
    </xf>
    <xf numFmtId="0" fontId="24" fillId="9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2" xfId="0" applyFont="1" applyFill="1" applyBorder="1" applyAlignment="1">
      <alignment horizontal="center" vertical="center" textRotation="90"/>
    </xf>
    <xf numFmtId="0" fontId="10" fillId="2" borderId="4" xfId="0" applyFont="1" applyFill="1" applyBorder="1" applyAlignment="1">
      <alignment horizontal="center" vertical="center" textRotation="90"/>
    </xf>
    <xf numFmtId="0" fontId="10" fillId="2" borderId="3" xfId="0" applyFont="1" applyFill="1" applyBorder="1" applyAlignment="1">
      <alignment horizontal="center" vertical="center" textRotation="90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horizontal="center" vertical="center"/>
    </xf>
    <xf numFmtId="3" fontId="14" fillId="6" borderId="3" xfId="0" applyNumberFormat="1" applyFont="1" applyFill="1" applyBorder="1" applyAlignment="1">
      <alignment horizontal="center" vertical="center"/>
    </xf>
    <xf numFmtId="3" fontId="14" fillId="6" borderId="14" xfId="0" applyNumberFormat="1" applyFont="1" applyFill="1" applyBorder="1" applyAlignment="1">
      <alignment horizontal="center" vertical="center"/>
    </xf>
    <xf numFmtId="3" fontId="14" fillId="6" borderId="16" xfId="0" applyNumberFormat="1" applyFont="1" applyFill="1" applyBorder="1" applyAlignment="1">
      <alignment horizontal="center" vertical="center"/>
    </xf>
    <xf numFmtId="3" fontId="14" fillId="6" borderId="1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textRotation="90" wrapText="1"/>
    </xf>
    <xf numFmtId="0" fontId="10" fillId="2" borderId="3" xfId="0" applyFont="1" applyFill="1" applyBorder="1" applyAlignment="1">
      <alignment horizontal="left" vertical="center" textRotation="90" wrapText="1"/>
    </xf>
    <xf numFmtId="3" fontId="14" fillId="3" borderId="5" xfId="0" applyNumberFormat="1" applyFont="1" applyFill="1" applyBorder="1" applyAlignment="1">
      <alignment horizontal="center" vertical="center"/>
    </xf>
    <xf numFmtId="3" fontId="14" fillId="3" borderId="6" xfId="0" applyNumberFormat="1" applyFont="1" applyFill="1" applyBorder="1" applyAlignment="1">
      <alignment horizontal="center" vertical="center"/>
    </xf>
    <xf numFmtId="3" fontId="14" fillId="3" borderId="7" xfId="0" applyNumberFormat="1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3" fontId="34" fillId="3" borderId="2" xfId="0" applyNumberFormat="1" applyFont="1" applyFill="1" applyBorder="1" applyAlignment="1">
      <alignment horizontal="center" vertical="center"/>
    </xf>
    <xf numFmtId="3" fontId="34" fillId="3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0" fillId="0" borderId="3" xfId="0" applyFont="1" applyBorder="1" applyAlignment="1">
      <alignment wrapText="1"/>
    </xf>
    <xf numFmtId="0" fontId="10" fillId="2" borderId="3" xfId="0" applyFont="1" applyFill="1" applyBorder="1" applyAlignment="1">
      <alignment horizontal="left" vertical="center" textRotation="90"/>
    </xf>
    <xf numFmtId="0" fontId="0" fillId="0" borderId="0" xfId="0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3" fontId="10" fillId="7" borderId="5" xfId="0" applyNumberFormat="1" applyFont="1" applyFill="1" applyBorder="1" applyAlignment="1">
      <alignment horizontal="center" vertical="center"/>
    </xf>
    <xf numFmtId="3" fontId="10" fillId="7" borderId="6" xfId="0" applyNumberFormat="1" applyFont="1" applyFill="1" applyBorder="1" applyAlignment="1">
      <alignment horizontal="center" vertical="center"/>
    </xf>
    <xf numFmtId="3" fontId="10" fillId="7" borderId="7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FFFF66"/>
      <color rgb="FFC0C0C0"/>
      <color rgb="FFCCFFCC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81"/>
  <sheetViews>
    <sheetView view="pageBreakPreview" zoomScale="90" zoomScaleSheetLayoutView="90" workbookViewId="0">
      <pane ySplit="4" topLeftCell="A5" activePane="bottomLeft" state="frozen"/>
      <selection pane="bottomLeft" activeCell="BH18" sqref="BH18"/>
    </sheetView>
  </sheetViews>
  <sheetFormatPr defaultColWidth="9.109375" defaultRowHeight="10.199999999999999" x14ac:dyDescent="0.2"/>
  <cols>
    <col min="1" max="1" width="4.109375" style="121" customWidth="1"/>
    <col min="2" max="2" width="35.44140625" style="121" customWidth="1"/>
    <col min="3" max="47" width="5.88671875" style="121" customWidth="1"/>
    <col min="48" max="50" width="4.44140625" style="121" customWidth="1"/>
    <col min="51" max="51" width="7.21875" style="121" customWidth="1"/>
    <col min="52" max="52" width="5.33203125" style="121" customWidth="1"/>
    <col min="53" max="53" width="5.21875" style="121" customWidth="1"/>
    <col min="54" max="54" width="4.77734375" style="121" customWidth="1"/>
    <col min="55" max="55" width="5" style="121" customWidth="1"/>
    <col min="56" max="56" width="5.21875" style="121" customWidth="1"/>
    <col min="57" max="57" width="4.88671875" style="121" customWidth="1"/>
    <col min="58" max="58" width="4.77734375" style="121" customWidth="1"/>
    <col min="59" max="59" width="5.33203125" style="121" customWidth="1"/>
    <col min="60" max="60" width="5.109375" style="121" customWidth="1"/>
    <col min="61" max="61" width="4.109375" style="121" customWidth="1"/>
    <col min="62" max="62" width="3.88671875" style="121" customWidth="1"/>
    <col min="63" max="63" width="4.33203125" style="121" customWidth="1"/>
    <col min="64" max="255" width="9.109375" style="121"/>
    <col min="256" max="256" width="4.109375" style="121" customWidth="1"/>
    <col min="257" max="257" width="35.44140625" style="121" customWidth="1"/>
    <col min="258" max="303" width="5.88671875" style="121" customWidth="1"/>
    <col min="304" max="306" width="4.44140625" style="121" customWidth="1"/>
    <col min="307" max="307" width="6" style="121" customWidth="1"/>
    <col min="308" max="511" width="9.109375" style="121"/>
    <col min="512" max="512" width="4.109375" style="121" customWidth="1"/>
    <col min="513" max="513" width="35.44140625" style="121" customWidth="1"/>
    <col min="514" max="559" width="5.88671875" style="121" customWidth="1"/>
    <col min="560" max="562" width="4.44140625" style="121" customWidth="1"/>
    <col min="563" max="563" width="6" style="121" customWidth="1"/>
    <col min="564" max="767" width="9.109375" style="121"/>
    <col min="768" max="768" width="4.109375" style="121" customWidth="1"/>
    <col min="769" max="769" width="35.44140625" style="121" customWidth="1"/>
    <col min="770" max="815" width="5.88671875" style="121" customWidth="1"/>
    <col min="816" max="818" width="4.44140625" style="121" customWidth="1"/>
    <col min="819" max="819" width="6" style="121" customWidth="1"/>
    <col min="820" max="1023" width="9.109375" style="121"/>
    <col min="1024" max="1024" width="4.109375" style="121" customWidth="1"/>
    <col min="1025" max="1025" width="35.44140625" style="121" customWidth="1"/>
    <col min="1026" max="1071" width="5.88671875" style="121" customWidth="1"/>
    <col min="1072" max="1074" width="4.44140625" style="121" customWidth="1"/>
    <col min="1075" max="1075" width="6" style="121" customWidth="1"/>
    <col min="1076" max="1279" width="9.109375" style="121"/>
    <col min="1280" max="1280" width="4.109375" style="121" customWidth="1"/>
    <col min="1281" max="1281" width="35.44140625" style="121" customWidth="1"/>
    <col min="1282" max="1327" width="5.88671875" style="121" customWidth="1"/>
    <col min="1328" max="1330" width="4.44140625" style="121" customWidth="1"/>
    <col min="1331" max="1331" width="6" style="121" customWidth="1"/>
    <col min="1332" max="1535" width="9.109375" style="121"/>
    <col min="1536" max="1536" width="4.109375" style="121" customWidth="1"/>
    <col min="1537" max="1537" width="35.44140625" style="121" customWidth="1"/>
    <col min="1538" max="1583" width="5.88671875" style="121" customWidth="1"/>
    <col min="1584" max="1586" width="4.44140625" style="121" customWidth="1"/>
    <col min="1587" max="1587" width="6" style="121" customWidth="1"/>
    <col min="1588" max="1791" width="9.109375" style="121"/>
    <col min="1792" max="1792" width="4.109375" style="121" customWidth="1"/>
    <col min="1793" max="1793" width="35.44140625" style="121" customWidth="1"/>
    <col min="1794" max="1839" width="5.88671875" style="121" customWidth="1"/>
    <col min="1840" max="1842" width="4.44140625" style="121" customWidth="1"/>
    <col min="1843" max="1843" width="6" style="121" customWidth="1"/>
    <col min="1844" max="2047" width="9.109375" style="121"/>
    <col min="2048" max="2048" width="4.109375" style="121" customWidth="1"/>
    <col min="2049" max="2049" width="35.44140625" style="121" customWidth="1"/>
    <col min="2050" max="2095" width="5.88671875" style="121" customWidth="1"/>
    <col min="2096" max="2098" width="4.44140625" style="121" customWidth="1"/>
    <col min="2099" max="2099" width="6" style="121" customWidth="1"/>
    <col min="2100" max="2303" width="9.109375" style="121"/>
    <col min="2304" max="2304" width="4.109375" style="121" customWidth="1"/>
    <col min="2305" max="2305" width="35.44140625" style="121" customWidth="1"/>
    <col min="2306" max="2351" width="5.88671875" style="121" customWidth="1"/>
    <col min="2352" max="2354" width="4.44140625" style="121" customWidth="1"/>
    <col min="2355" max="2355" width="6" style="121" customWidth="1"/>
    <col min="2356" max="2559" width="9.109375" style="121"/>
    <col min="2560" max="2560" width="4.109375" style="121" customWidth="1"/>
    <col min="2561" max="2561" width="35.44140625" style="121" customWidth="1"/>
    <col min="2562" max="2607" width="5.88671875" style="121" customWidth="1"/>
    <col min="2608" max="2610" width="4.44140625" style="121" customWidth="1"/>
    <col min="2611" max="2611" width="6" style="121" customWidth="1"/>
    <col min="2612" max="2815" width="9.109375" style="121"/>
    <col min="2816" max="2816" width="4.109375" style="121" customWidth="1"/>
    <col min="2817" max="2817" width="35.44140625" style="121" customWidth="1"/>
    <col min="2818" max="2863" width="5.88671875" style="121" customWidth="1"/>
    <col min="2864" max="2866" width="4.44140625" style="121" customWidth="1"/>
    <col min="2867" max="2867" width="6" style="121" customWidth="1"/>
    <col min="2868" max="3071" width="9.109375" style="121"/>
    <col min="3072" max="3072" width="4.109375" style="121" customWidth="1"/>
    <col min="3073" max="3073" width="35.44140625" style="121" customWidth="1"/>
    <col min="3074" max="3119" width="5.88671875" style="121" customWidth="1"/>
    <col min="3120" max="3122" width="4.44140625" style="121" customWidth="1"/>
    <col min="3123" max="3123" width="6" style="121" customWidth="1"/>
    <col min="3124" max="3327" width="9.109375" style="121"/>
    <col min="3328" max="3328" width="4.109375" style="121" customWidth="1"/>
    <col min="3329" max="3329" width="35.44140625" style="121" customWidth="1"/>
    <col min="3330" max="3375" width="5.88671875" style="121" customWidth="1"/>
    <col min="3376" max="3378" width="4.44140625" style="121" customWidth="1"/>
    <col min="3379" max="3379" width="6" style="121" customWidth="1"/>
    <col min="3380" max="3583" width="9.109375" style="121"/>
    <col min="3584" max="3584" width="4.109375" style="121" customWidth="1"/>
    <col min="3585" max="3585" width="35.44140625" style="121" customWidth="1"/>
    <col min="3586" max="3631" width="5.88671875" style="121" customWidth="1"/>
    <col min="3632" max="3634" width="4.44140625" style="121" customWidth="1"/>
    <col min="3635" max="3635" width="6" style="121" customWidth="1"/>
    <col min="3636" max="3839" width="9.109375" style="121"/>
    <col min="3840" max="3840" width="4.109375" style="121" customWidth="1"/>
    <col min="3841" max="3841" width="35.44140625" style="121" customWidth="1"/>
    <col min="3842" max="3887" width="5.88671875" style="121" customWidth="1"/>
    <col min="3888" max="3890" width="4.44140625" style="121" customWidth="1"/>
    <col min="3891" max="3891" width="6" style="121" customWidth="1"/>
    <col min="3892" max="4095" width="9.109375" style="121"/>
    <col min="4096" max="4096" width="4.109375" style="121" customWidth="1"/>
    <col min="4097" max="4097" width="35.44140625" style="121" customWidth="1"/>
    <col min="4098" max="4143" width="5.88671875" style="121" customWidth="1"/>
    <col min="4144" max="4146" width="4.44140625" style="121" customWidth="1"/>
    <col min="4147" max="4147" width="6" style="121" customWidth="1"/>
    <col min="4148" max="4351" width="9.109375" style="121"/>
    <col min="4352" max="4352" width="4.109375" style="121" customWidth="1"/>
    <col min="4353" max="4353" width="35.44140625" style="121" customWidth="1"/>
    <col min="4354" max="4399" width="5.88671875" style="121" customWidth="1"/>
    <col min="4400" max="4402" width="4.44140625" style="121" customWidth="1"/>
    <col min="4403" max="4403" width="6" style="121" customWidth="1"/>
    <col min="4404" max="4607" width="9.109375" style="121"/>
    <col min="4608" max="4608" width="4.109375" style="121" customWidth="1"/>
    <col min="4609" max="4609" width="35.44140625" style="121" customWidth="1"/>
    <col min="4610" max="4655" width="5.88671875" style="121" customWidth="1"/>
    <col min="4656" max="4658" width="4.44140625" style="121" customWidth="1"/>
    <col min="4659" max="4659" width="6" style="121" customWidth="1"/>
    <col min="4660" max="4863" width="9.109375" style="121"/>
    <col min="4864" max="4864" width="4.109375" style="121" customWidth="1"/>
    <col min="4865" max="4865" width="35.44140625" style="121" customWidth="1"/>
    <col min="4866" max="4911" width="5.88671875" style="121" customWidth="1"/>
    <col min="4912" max="4914" width="4.44140625" style="121" customWidth="1"/>
    <col min="4915" max="4915" width="6" style="121" customWidth="1"/>
    <col min="4916" max="5119" width="9.109375" style="121"/>
    <col min="5120" max="5120" width="4.109375" style="121" customWidth="1"/>
    <col min="5121" max="5121" width="35.44140625" style="121" customWidth="1"/>
    <col min="5122" max="5167" width="5.88671875" style="121" customWidth="1"/>
    <col min="5168" max="5170" width="4.44140625" style="121" customWidth="1"/>
    <col min="5171" max="5171" width="6" style="121" customWidth="1"/>
    <col min="5172" max="5375" width="9.109375" style="121"/>
    <col min="5376" max="5376" width="4.109375" style="121" customWidth="1"/>
    <col min="5377" max="5377" width="35.44140625" style="121" customWidth="1"/>
    <col min="5378" max="5423" width="5.88671875" style="121" customWidth="1"/>
    <col min="5424" max="5426" width="4.44140625" style="121" customWidth="1"/>
    <col min="5427" max="5427" width="6" style="121" customWidth="1"/>
    <col min="5428" max="5631" width="9.109375" style="121"/>
    <col min="5632" max="5632" width="4.109375" style="121" customWidth="1"/>
    <col min="5633" max="5633" width="35.44140625" style="121" customWidth="1"/>
    <col min="5634" max="5679" width="5.88671875" style="121" customWidth="1"/>
    <col min="5680" max="5682" width="4.44140625" style="121" customWidth="1"/>
    <col min="5683" max="5683" width="6" style="121" customWidth="1"/>
    <col min="5684" max="5887" width="9.109375" style="121"/>
    <col min="5888" max="5888" width="4.109375" style="121" customWidth="1"/>
    <col min="5889" max="5889" width="35.44140625" style="121" customWidth="1"/>
    <col min="5890" max="5935" width="5.88671875" style="121" customWidth="1"/>
    <col min="5936" max="5938" width="4.44140625" style="121" customWidth="1"/>
    <col min="5939" max="5939" width="6" style="121" customWidth="1"/>
    <col min="5940" max="6143" width="9.109375" style="121"/>
    <col min="6144" max="6144" width="4.109375" style="121" customWidth="1"/>
    <col min="6145" max="6145" width="35.44140625" style="121" customWidth="1"/>
    <col min="6146" max="6191" width="5.88671875" style="121" customWidth="1"/>
    <col min="6192" max="6194" width="4.44140625" style="121" customWidth="1"/>
    <col min="6195" max="6195" width="6" style="121" customWidth="1"/>
    <col min="6196" max="6399" width="9.109375" style="121"/>
    <col min="6400" max="6400" width="4.109375" style="121" customWidth="1"/>
    <col min="6401" max="6401" width="35.44140625" style="121" customWidth="1"/>
    <col min="6402" max="6447" width="5.88671875" style="121" customWidth="1"/>
    <col min="6448" max="6450" width="4.44140625" style="121" customWidth="1"/>
    <col min="6451" max="6451" width="6" style="121" customWidth="1"/>
    <col min="6452" max="6655" width="9.109375" style="121"/>
    <col min="6656" max="6656" width="4.109375" style="121" customWidth="1"/>
    <col min="6657" max="6657" width="35.44140625" style="121" customWidth="1"/>
    <col min="6658" max="6703" width="5.88671875" style="121" customWidth="1"/>
    <col min="6704" max="6706" width="4.44140625" style="121" customWidth="1"/>
    <col min="6707" max="6707" width="6" style="121" customWidth="1"/>
    <col min="6708" max="6911" width="9.109375" style="121"/>
    <col min="6912" max="6912" width="4.109375" style="121" customWidth="1"/>
    <col min="6913" max="6913" width="35.44140625" style="121" customWidth="1"/>
    <col min="6914" max="6959" width="5.88671875" style="121" customWidth="1"/>
    <col min="6960" max="6962" width="4.44140625" style="121" customWidth="1"/>
    <col min="6963" max="6963" width="6" style="121" customWidth="1"/>
    <col min="6964" max="7167" width="9.109375" style="121"/>
    <col min="7168" max="7168" width="4.109375" style="121" customWidth="1"/>
    <col min="7169" max="7169" width="35.44140625" style="121" customWidth="1"/>
    <col min="7170" max="7215" width="5.88671875" style="121" customWidth="1"/>
    <col min="7216" max="7218" width="4.44140625" style="121" customWidth="1"/>
    <col min="7219" max="7219" width="6" style="121" customWidth="1"/>
    <col min="7220" max="7423" width="9.109375" style="121"/>
    <col min="7424" max="7424" width="4.109375" style="121" customWidth="1"/>
    <col min="7425" max="7425" width="35.44140625" style="121" customWidth="1"/>
    <col min="7426" max="7471" width="5.88671875" style="121" customWidth="1"/>
    <col min="7472" max="7474" width="4.44140625" style="121" customWidth="1"/>
    <col min="7475" max="7475" width="6" style="121" customWidth="1"/>
    <col min="7476" max="7679" width="9.109375" style="121"/>
    <col min="7680" max="7680" width="4.109375" style="121" customWidth="1"/>
    <col min="7681" max="7681" width="35.44140625" style="121" customWidth="1"/>
    <col min="7682" max="7727" width="5.88671875" style="121" customWidth="1"/>
    <col min="7728" max="7730" width="4.44140625" style="121" customWidth="1"/>
    <col min="7731" max="7731" width="6" style="121" customWidth="1"/>
    <col min="7732" max="7935" width="9.109375" style="121"/>
    <col min="7936" max="7936" width="4.109375" style="121" customWidth="1"/>
    <col min="7937" max="7937" width="35.44140625" style="121" customWidth="1"/>
    <col min="7938" max="7983" width="5.88671875" style="121" customWidth="1"/>
    <col min="7984" max="7986" width="4.44140625" style="121" customWidth="1"/>
    <col min="7987" max="7987" width="6" style="121" customWidth="1"/>
    <col min="7988" max="8191" width="9.109375" style="121"/>
    <col min="8192" max="8192" width="4.109375" style="121" customWidth="1"/>
    <col min="8193" max="8193" width="35.44140625" style="121" customWidth="1"/>
    <col min="8194" max="8239" width="5.88671875" style="121" customWidth="1"/>
    <col min="8240" max="8242" width="4.44140625" style="121" customWidth="1"/>
    <col min="8243" max="8243" width="6" style="121" customWidth="1"/>
    <col min="8244" max="8447" width="9.109375" style="121"/>
    <col min="8448" max="8448" width="4.109375" style="121" customWidth="1"/>
    <col min="8449" max="8449" width="35.44140625" style="121" customWidth="1"/>
    <col min="8450" max="8495" width="5.88671875" style="121" customWidth="1"/>
    <col min="8496" max="8498" width="4.44140625" style="121" customWidth="1"/>
    <col min="8499" max="8499" width="6" style="121" customWidth="1"/>
    <col min="8500" max="8703" width="9.109375" style="121"/>
    <col min="8704" max="8704" width="4.109375" style="121" customWidth="1"/>
    <col min="8705" max="8705" width="35.44140625" style="121" customWidth="1"/>
    <col min="8706" max="8751" width="5.88671875" style="121" customWidth="1"/>
    <col min="8752" max="8754" width="4.44140625" style="121" customWidth="1"/>
    <col min="8755" max="8755" width="6" style="121" customWidth="1"/>
    <col min="8756" max="8959" width="9.109375" style="121"/>
    <col min="8960" max="8960" width="4.109375" style="121" customWidth="1"/>
    <col min="8961" max="8961" width="35.44140625" style="121" customWidth="1"/>
    <col min="8962" max="9007" width="5.88671875" style="121" customWidth="1"/>
    <col min="9008" max="9010" width="4.44140625" style="121" customWidth="1"/>
    <col min="9011" max="9011" width="6" style="121" customWidth="1"/>
    <col min="9012" max="9215" width="9.109375" style="121"/>
    <col min="9216" max="9216" width="4.109375" style="121" customWidth="1"/>
    <col min="9217" max="9217" width="35.44140625" style="121" customWidth="1"/>
    <col min="9218" max="9263" width="5.88671875" style="121" customWidth="1"/>
    <col min="9264" max="9266" width="4.44140625" style="121" customWidth="1"/>
    <col min="9267" max="9267" width="6" style="121" customWidth="1"/>
    <col min="9268" max="9471" width="9.109375" style="121"/>
    <col min="9472" max="9472" width="4.109375" style="121" customWidth="1"/>
    <col min="9473" max="9473" width="35.44140625" style="121" customWidth="1"/>
    <col min="9474" max="9519" width="5.88671875" style="121" customWidth="1"/>
    <col min="9520" max="9522" width="4.44140625" style="121" customWidth="1"/>
    <col min="9523" max="9523" width="6" style="121" customWidth="1"/>
    <col min="9524" max="9727" width="9.109375" style="121"/>
    <col min="9728" max="9728" width="4.109375" style="121" customWidth="1"/>
    <col min="9729" max="9729" width="35.44140625" style="121" customWidth="1"/>
    <col min="9730" max="9775" width="5.88671875" style="121" customWidth="1"/>
    <col min="9776" max="9778" width="4.44140625" style="121" customWidth="1"/>
    <col min="9779" max="9779" width="6" style="121" customWidth="1"/>
    <col min="9780" max="9983" width="9.109375" style="121"/>
    <col min="9984" max="9984" width="4.109375" style="121" customWidth="1"/>
    <col min="9985" max="9985" width="35.44140625" style="121" customWidth="1"/>
    <col min="9986" max="10031" width="5.88671875" style="121" customWidth="1"/>
    <col min="10032" max="10034" width="4.44140625" style="121" customWidth="1"/>
    <col min="10035" max="10035" width="6" style="121" customWidth="1"/>
    <col min="10036" max="10239" width="9.109375" style="121"/>
    <col min="10240" max="10240" width="4.109375" style="121" customWidth="1"/>
    <col min="10241" max="10241" width="35.44140625" style="121" customWidth="1"/>
    <col min="10242" max="10287" width="5.88671875" style="121" customWidth="1"/>
    <col min="10288" max="10290" width="4.44140625" style="121" customWidth="1"/>
    <col min="10291" max="10291" width="6" style="121" customWidth="1"/>
    <col min="10292" max="10495" width="9.109375" style="121"/>
    <col min="10496" max="10496" width="4.109375" style="121" customWidth="1"/>
    <col min="10497" max="10497" width="35.44140625" style="121" customWidth="1"/>
    <col min="10498" max="10543" width="5.88671875" style="121" customWidth="1"/>
    <col min="10544" max="10546" width="4.44140625" style="121" customWidth="1"/>
    <col min="10547" max="10547" width="6" style="121" customWidth="1"/>
    <col min="10548" max="10751" width="9.109375" style="121"/>
    <col min="10752" max="10752" width="4.109375" style="121" customWidth="1"/>
    <col min="10753" max="10753" width="35.44140625" style="121" customWidth="1"/>
    <col min="10754" max="10799" width="5.88671875" style="121" customWidth="1"/>
    <col min="10800" max="10802" width="4.44140625" style="121" customWidth="1"/>
    <col min="10803" max="10803" width="6" style="121" customWidth="1"/>
    <col min="10804" max="11007" width="9.109375" style="121"/>
    <col min="11008" max="11008" width="4.109375" style="121" customWidth="1"/>
    <col min="11009" max="11009" width="35.44140625" style="121" customWidth="1"/>
    <col min="11010" max="11055" width="5.88671875" style="121" customWidth="1"/>
    <col min="11056" max="11058" width="4.44140625" style="121" customWidth="1"/>
    <col min="11059" max="11059" width="6" style="121" customWidth="1"/>
    <col min="11060" max="11263" width="9.109375" style="121"/>
    <col min="11264" max="11264" width="4.109375" style="121" customWidth="1"/>
    <col min="11265" max="11265" width="35.44140625" style="121" customWidth="1"/>
    <col min="11266" max="11311" width="5.88671875" style="121" customWidth="1"/>
    <col min="11312" max="11314" width="4.44140625" style="121" customWidth="1"/>
    <col min="11315" max="11315" width="6" style="121" customWidth="1"/>
    <col min="11316" max="11519" width="9.109375" style="121"/>
    <col min="11520" max="11520" width="4.109375" style="121" customWidth="1"/>
    <col min="11521" max="11521" width="35.44140625" style="121" customWidth="1"/>
    <col min="11522" max="11567" width="5.88671875" style="121" customWidth="1"/>
    <col min="11568" max="11570" width="4.44140625" style="121" customWidth="1"/>
    <col min="11571" max="11571" width="6" style="121" customWidth="1"/>
    <col min="11572" max="11775" width="9.109375" style="121"/>
    <col min="11776" max="11776" width="4.109375" style="121" customWidth="1"/>
    <col min="11777" max="11777" width="35.44140625" style="121" customWidth="1"/>
    <col min="11778" max="11823" width="5.88671875" style="121" customWidth="1"/>
    <col min="11824" max="11826" width="4.44140625" style="121" customWidth="1"/>
    <col min="11827" max="11827" width="6" style="121" customWidth="1"/>
    <col min="11828" max="12031" width="9.109375" style="121"/>
    <col min="12032" max="12032" width="4.109375" style="121" customWidth="1"/>
    <col min="12033" max="12033" width="35.44140625" style="121" customWidth="1"/>
    <col min="12034" max="12079" width="5.88671875" style="121" customWidth="1"/>
    <col min="12080" max="12082" width="4.44140625" style="121" customWidth="1"/>
    <col min="12083" max="12083" width="6" style="121" customWidth="1"/>
    <col min="12084" max="12287" width="9.109375" style="121"/>
    <col min="12288" max="12288" width="4.109375" style="121" customWidth="1"/>
    <col min="12289" max="12289" width="35.44140625" style="121" customWidth="1"/>
    <col min="12290" max="12335" width="5.88671875" style="121" customWidth="1"/>
    <col min="12336" max="12338" width="4.44140625" style="121" customWidth="1"/>
    <col min="12339" max="12339" width="6" style="121" customWidth="1"/>
    <col min="12340" max="12543" width="9.109375" style="121"/>
    <col min="12544" max="12544" width="4.109375" style="121" customWidth="1"/>
    <col min="12545" max="12545" width="35.44140625" style="121" customWidth="1"/>
    <col min="12546" max="12591" width="5.88671875" style="121" customWidth="1"/>
    <col min="12592" max="12594" width="4.44140625" style="121" customWidth="1"/>
    <col min="12595" max="12595" width="6" style="121" customWidth="1"/>
    <col min="12596" max="12799" width="9.109375" style="121"/>
    <col min="12800" max="12800" width="4.109375" style="121" customWidth="1"/>
    <col min="12801" max="12801" width="35.44140625" style="121" customWidth="1"/>
    <col min="12802" max="12847" width="5.88671875" style="121" customWidth="1"/>
    <col min="12848" max="12850" width="4.44140625" style="121" customWidth="1"/>
    <col min="12851" max="12851" width="6" style="121" customWidth="1"/>
    <col min="12852" max="13055" width="9.109375" style="121"/>
    <col min="13056" max="13056" width="4.109375" style="121" customWidth="1"/>
    <col min="13057" max="13057" width="35.44140625" style="121" customWidth="1"/>
    <col min="13058" max="13103" width="5.88671875" style="121" customWidth="1"/>
    <col min="13104" max="13106" width="4.44140625" style="121" customWidth="1"/>
    <col min="13107" max="13107" width="6" style="121" customWidth="1"/>
    <col min="13108" max="13311" width="9.109375" style="121"/>
    <col min="13312" max="13312" width="4.109375" style="121" customWidth="1"/>
    <col min="13313" max="13313" width="35.44140625" style="121" customWidth="1"/>
    <col min="13314" max="13359" width="5.88671875" style="121" customWidth="1"/>
    <col min="13360" max="13362" width="4.44140625" style="121" customWidth="1"/>
    <col min="13363" max="13363" width="6" style="121" customWidth="1"/>
    <col min="13364" max="13567" width="9.109375" style="121"/>
    <col min="13568" max="13568" width="4.109375" style="121" customWidth="1"/>
    <col min="13569" max="13569" width="35.44140625" style="121" customWidth="1"/>
    <col min="13570" max="13615" width="5.88671875" style="121" customWidth="1"/>
    <col min="13616" max="13618" width="4.44140625" style="121" customWidth="1"/>
    <col min="13619" max="13619" width="6" style="121" customWidth="1"/>
    <col min="13620" max="13823" width="9.109375" style="121"/>
    <col min="13824" max="13824" width="4.109375" style="121" customWidth="1"/>
    <col min="13825" max="13825" width="35.44140625" style="121" customWidth="1"/>
    <col min="13826" max="13871" width="5.88671875" style="121" customWidth="1"/>
    <col min="13872" max="13874" width="4.44140625" style="121" customWidth="1"/>
    <col min="13875" max="13875" width="6" style="121" customWidth="1"/>
    <col min="13876" max="14079" width="9.109375" style="121"/>
    <col min="14080" max="14080" width="4.109375" style="121" customWidth="1"/>
    <col min="14081" max="14081" width="35.44140625" style="121" customWidth="1"/>
    <col min="14082" max="14127" width="5.88671875" style="121" customWidth="1"/>
    <col min="14128" max="14130" width="4.44140625" style="121" customWidth="1"/>
    <col min="14131" max="14131" width="6" style="121" customWidth="1"/>
    <col min="14132" max="14335" width="9.109375" style="121"/>
    <col min="14336" max="14336" width="4.109375" style="121" customWidth="1"/>
    <col min="14337" max="14337" width="35.44140625" style="121" customWidth="1"/>
    <col min="14338" max="14383" width="5.88671875" style="121" customWidth="1"/>
    <col min="14384" max="14386" width="4.44140625" style="121" customWidth="1"/>
    <col min="14387" max="14387" width="6" style="121" customWidth="1"/>
    <col min="14388" max="14591" width="9.109375" style="121"/>
    <col min="14592" max="14592" width="4.109375" style="121" customWidth="1"/>
    <col min="14593" max="14593" width="35.44140625" style="121" customWidth="1"/>
    <col min="14594" max="14639" width="5.88671875" style="121" customWidth="1"/>
    <col min="14640" max="14642" width="4.44140625" style="121" customWidth="1"/>
    <col min="14643" max="14643" width="6" style="121" customWidth="1"/>
    <col min="14644" max="14847" width="9.109375" style="121"/>
    <col min="14848" max="14848" width="4.109375" style="121" customWidth="1"/>
    <col min="14849" max="14849" width="35.44140625" style="121" customWidth="1"/>
    <col min="14850" max="14895" width="5.88671875" style="121" customWidth="1"/>
    <col min="14896" max="14898" width="4.44140625" style="121" customWidth="1"/>
    <col min="14899" max="14899" width="6" style="121" customWidth="1"/>
    <col min="14900" max="15103" width="9.109375" style="121"/>
    <col min="15104" max="15104" width="4.109375" style="121" customWidth="1"/>
    <col min="15105" max="15105" width="35.44140625" style="121" customWidth="1"/>
    <col min="15106" max="15151" width="5.88671875" style="121" customWidth="1"/>
    <col min="15152" max="15154" width="4.44140625" style="121" customWidth="1"/>
    <col min="15155" max="15155" width="6" style="121" customWidth="1"/>
    <col min="15156" max="15359" width="9.109375" style="121"/>
    <col min="15360" max="15360" width="4.109375" style="121" customWidth="1"/>
    <col min="15361" max="15361" width="35.44140625" style="121" customWidth="1"/>
    <col min="15362" max="15407" width="5.88671875" style="121" customWidth="1"/>
    <col min="15408" max="15410" width="4.44140625" style="121" customWidth="1"/>
    <col min="15411" max="15411" width="6" style="121" customWidth="1"/>
    <col min="15412" max="15615" width="9.109375" style="121"/>
    <col min="15616" max="15616" width="4.109375" style="121" customWidth="1"/>
    <col min="15617" max="15617" width="35.44140625" style="121" customWidth="1"/>
    <col min="15618" max="15663" width="5.88671875" style="121" customWidth="1"/>
    <col min="15664" max="15666" width="4.44140625" style="121" customWidth="1"/>
    <col min="15667" max="15667" width="6" style="121" customWidth="1"/>
    <col min="15668" max="15871" width="9.109375" style="121"/>
    <col min="15872" max="15872" width="4.109375" style="121" customWidth="1"/>
    <col min="15873" max="15873" width="35.44140625" style="121" customWidth="1"/>
    <col min="15874" max="15919" width="5.88671875" style="121" customWidth="1"/>
    <col min="15920" max="15922" width="4.44140625" style="121" customWidth="1"/>
    <col min="15923" max="15923" width="6" style="121" customWidth="1"/>
    <col min="15924" max="16127" width="9.109375" style="121"/>
    <col min="16128" max="16128" width="4.109375" style="121" customWidth="1"/>
    <col min="16129" max="16129" width="35.44140625" style="121" customWidth="1"/>
    <col min="16130" max="16175" width="5.88671875" style="121" customWidth="1"/>
    <col min="16176" max="16178" width="4.44140625" style="121" customWidth="1"/>
    <col min="16179" max="16179" width="6" style="121" customWidth="1"/>
    <col min="16180" max="16384" width="9.109375" style="121"/>
  </cols>
  <sheetData>
    <row r="1" spans="1:63" ht="12.6" x14ac:dyDescent="0.2">
      <c r="A1" s="119" t="s">
        <v>168</v>
      </c>
      <c r="B1" s="120"/>
      <c r="M1" s="122"/>
      <c r="N1" s="122"/>
      <c r="O1" s="122"/>
      <c r="P1" s="122"/>
      <c r="Q1" s="122"/>
      <c r="R1" s="122"/>
      <c r="S1" s="122"/>
      <c r="T1" s="122"/>
      <c r="U1" s="122"/>
    </row>
    <row r="2" spans="1:63" x14ac:dyDescent="0.2">
      <c r="A2" s="123" t="s">
        <v>34</v>
      </c>
      <c r="B2" s="120"/>
      <c r="M2" s="122"/>
      <c r="N2" s="122"/>
      <c r="O2" s="122"/>
      <c r="P2" s="122"/>
      <c r="Q2" s="122"/>
      <c r="R2" s="122"/>
      <c r="S2" s="122"/>
      <c r="T2" s="122"/>
      <c r="U2" s="122"/>
    </row>
    <row r="3" spans="1:63" ht="12" customHeight="1" thickBot="1" x14ac:dyDescent="0.25">
      <c r="A3" s="124"/>
      <c r="B3" s="125"/>
      <c r="C3" s="126"/>
      <c r="D3" s="127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</row>
    <row r="4" spans="1:63" ht="71.400000000000006" customHeight="1" x14ac:dyDescent="0.2">
      <c r="A4" s="128"/>
      <c r="B4" s="142" t="s">
        <v>12</v>
      </c>
      <c r="C4" s="142" t="s">
        <v>169</v>
      </c>
      <c r="D4" s="142" t="s">
        <v>170</v>
      </c>
      <c r="E4" s="142" t="s">
        <v>171</v>
      </c>
      <c r="F4" s="142" t="s">
        <v>172</v>
      </c>
      <c r="G4" s="142" t="s">
        <v>173</v>
      </c>
      <c r="H4" s="142" t="s">
        <v>174</v>
      </c>
      <c r="I4" s="142" t="s">
        <v>175</v>
      </c>
      <c r="J4" s="142" t="s">
        <v>176</v>
      </c>
      <c r="K4" s="142" t="s">
        <v>177</v>
      </c>
      <c r="L4" s="142" t="s">
        <v>178</v>
      </c>
      <c r="M4" s="142" t="s">
        <v>179</v>
      </c>
      <c r="N4" s="142" t="s">
        <v>180</v>
      </c>
      <c r="O4" s="142" t="s">
        <v>181</v>
      </c>
      <c r="P4" s="142" t="s">
        <v>182</v>
      </c>
      <c r="Q4" s="142" t="s">
        <v>183</v>
      </c>
      <c r="R4" s="142" t="s">
        <v>184</v>
      </c>
      <c r="S4" s="142" t="s">
        <v>185</v>
      </c>
      <c r="T4" s="142" t="s">
        <v>186</v>
      </c>
      <c r="U4" s="142" t="s">
        <v>187</v>
      </c>
      <c r="V4" s="128" t="s">
        <v>188</v>
      </c>
      <c r="W4" s="128" t="s">
        <v>189</v>
      </c>
      <c r="X4" s="128" t="s">
        <v>190</v>
      </c>
      <c r="Y4" s="128" t="s">
        <v>191</v>
      </c>
      <c r="Z4" s="128" t="s">
        <v>192</v>
      </c>
      <c r="AA4" s="128" t="s">
        <v>193</v>
      </c>
      <c r="AB4" s="128" t="s">
        <v>194</v>
      </c>
      <c r="AC4" s="128" t="s">
        <v>195</v>
      </c>
      <c r="AD4" s="128" t="s">
        <v>196</v>
      </c>
      <c r="AE4" s="128" t="s">
        <v>197</v>
      </c>
      <c r="AF4" s="128" t="s">
        <v>198</v>
      </c>
      <c r="AG4" s="128" t="s">
        <v>199</v>
      </c>
      <c r="AH4" s="128" t="s">
        <v>200</v>
      </c>
      <c r="AI4" s="128" t="s">
        <v>201</v>
      </c>
      <c r="AJ4" s="128" t="s">
        <v>202</v>
      </c>
      <c r="AK4" s="128" t="s">
        <v>203</v>
      </c>
      <c r="AL4" s="128" t="s">
        <v>204</v>
      </c>
      <c r="AM4" s="128" t="s">
        <v>205</v>
      </c>
      <c r="AN4" s="128" t="s">
        <v>206</v>
      </c>
      <c r="AO4" s="128" t="s">
        <v>207</v>
      </c>
      <c r="AP4" s="128" t="s">
        <v>208</v>
      </c>
      <c r="AQ4" s="128" t="s">
        <v>209</v>
      </c>
      <c r="AR4" s="128" t="s">
        <v>210</v>
      </c>
      <c r="AS4" s="128" t="s">
        <v>211</v>
      </c>
      <c r="AT4" s="128" t="s">
        <v>212</v>
      </c>
      <c r="AU4" s="128" t="s">
        <v>213</v>
      </c>
      <c r="AV4" s="194" t="s">
        <v>214</v>
      </c>
      <c r="AW4" s="194"/>
      <c r="AX4" s="194"/>
      <c r="AY4" s="194"/>
      <c r="AZ4" s="192" t="s">
        <v>240</v>
      </c>
      <c r="BA4" s="190" t="s">
        <v>241</v>
      </c>
      <c r="BB4" s="190" t="s">
        <v>242</v>
      </c>
      <c r="BC4" s="190" t="s">
        <v>243</v>
      </c>
      <c r="BD4" s="190" t="s">
        <v>244</v>
      </c>
      <c r="BE4" s="190" t="s">
        <v>245</v>
      </c>
      <c r="BF4" s="190" t="s">
        <v>246</v>
      </c>
      <c r="BG4" s="190" t="s">
        <v>247</v>
      </c>
      <c r="BH4" s="190" t="s">
        <v>248</v>
      </c>
      <c r="BI4" s="186" t="s">
        <v>216</v>
      </c>
      <c r="BJ4" s="186" t="s">
        <v>217</v>
      </c>
      <c r="BK4" s="188" t="s">
        <v>218</v>
      </c>
    </row>
    <row r="5" spans="1:63" x14ac:dyDescent="0.2">
      <c r="A5" s="142" t="s">
        <v>215</v>
      </c>
      <c r="B5" s="195" t="s">
        <v>28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28" t="s">
        <v>216</v>
      </c>
      <c r="AW5" s="128" t="s">
        <v>217</v>
      </c>
      <c r="AX5" s="128" t="s">
        <v>218</v>
      </c>
      <c r="AY5" s="128" t="s">
        <v>45</v>
      </c>
      <c r="AZ5" s="193"/>
      <c r="BA5" s="191"/>
      <c r="BB5" s="191"/>
      <c r="BC5" s="191"/>
      <c r="BD5" s="191"/>
      <c r="BE5" s="191"/>
      <c r="BF5" s="191"/>
      <c r="BG5" s="191"/>
      <c r="BH5" s="191"/>
      <c r="BI5" s="187"/>
      <c r="BJ5" s="187"/>
      <c r="BK5" s="189"/>
    </row>
    <row r="6" spans="1:63" x14ac:dyDescent="0.2">
      <c r="A6" s="129" t="s">
        <v>10</v>
      </c>
      <c r="B6" s="130" t="s">
        <v>53</v>
      </c>
      <c r="C6" s="131"/>
      <c r="D6" s="131"/>
      <c r="E6" s="131"/>
      <c r="F6" s="131"/>
      <c r="G6" s="131"/>
      <c r="H6" s="131"/>
      <c r="I6" s="131">
        <v>1</v>
      </c>
      <c r="J6" s="131"/>
      <c r="K6" s="131"/>
      <c r="L6" s="131"/>
      <c r="M6" s="131">
        <v>1</v>
      </c>
      <c r="N6" s="131">
        <v>1</v>
      </c>
      <c r="O6" s="131"/>
      <c r="P6" s="131"/>
      <c r="Q6" s="131"/>
      <c r="R6" s="131">
        <v>1</v>
      </c>
      <c r="S6" s="131"/>
      <c r="T6" s="131"/>
      <c r="U6" s="131">
        <v>1</v>
      </c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>
        <v>1</v>
      </c>
      <c r="AK6" s="131">
        <v>1</v>
      </c>
      <c r="AL6" s="131"/>
      <c r="AM6" s="131">
        <v>1</v>
      </c>
      <c r="AN6" s="132"/>
      <c r="AO6" s="131">
        <v>1</v>
      </c>
      <c r="AP6" s="131"/>
      <c r="AQ6" s="131"/>
      <c r="AR6" s="131"/>
      <c r="AS6" s="131"/>
      <c r="AT6" s="131"/>
      <c r="AU6" s="131"/>
      <c r="AV6" s="133">
        <f>SUM(C6:U6)</f>
        <v>5</v>
      </c>
      <c r="AW6" s="133">
        <f>SUM(V6:AM6)</f>
        <v>3</v>
      </c>
      <c r="AX6" s="133">
        <f>SUM(AN6:AU6)</f>
        <v>1</v>
      </c>
      <c r="AY6" s="134">
        <f>SUM(C6:AU6)</f>
        <v>9</v>
      </c>
      <c r="AZ6" s="172">
        <v>3</v>
      </c>
      <c r="BA6" s="173">
        <v>2</v>
      </c>
      <c r="BB6" s="174">
        <v>2</v>
      </c>
      <c r="BC6" s="173">
        <v>0</v>
      </c>
      <c r="BD6" s="173">
        <v>0</v>
      </c>
      <c r="BE6" s="173">
        <v>1</v>
      </c>
      <c r="BF6" s="173">
        <v>1</v>
      </c>
      <c r="BG6" s="173">
        <v>0</v>
      </c>
      <c r="BH6" s="175">
        <v>0</v>
      </c>
      <c r="BI6" s="166">
        <f>SUM(AZ6:BA6)</f>
        <v>5</v>
      </c>
      <c r="BJ6" s="166">
        <f>SUM(BB6:BE6)</f>
        <v>3</v>
      </c>
      <c r="BK6" s="167">
        <f>SUM(BF6:BH6)</f>
        <v>1</v>
      </c>
    </row>
    <row r="7" spans="1:63" x14ac:dyDescent="0.2">
      <c r="A7" s="129" t="s">
        <v>9</v>
      </c>
      <c r="B7" s="130" t="s">
        <v>55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>
        <v>1</v>
      </c>
      <c r="S7" s="131"/>
      <c r="T7" s="131"/>
      <c r="U7" s="131">
        <v>1</v>
      </c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>
        <v>1</v>
      </c>
      <c r="AK7" s="131">
        <v>1</v>
      </c>
      <c r="AL7" s="131"/>
      <c r="AM7" s="131"/>
      <c r="AN7" s="132">
        <v>1</v>
      </c>
      <c r="AO7" s="131"/>
      <c r="AP7" s="131"/>
      <c r="AQ7" s="131"/>
      <c r="AR7" s="131"/>
      <c r="AS7" s="131"/>
      <c r="AT7" s="131"/>
      <c r="AU7" s="131">
        <v>1</v>
      </c>
      <c r="AV7" s="133">
        <f>SUM(C7:U7)</f>
        <v>2</v>
      </c>
      <c r="AW7" s="133">
        <f>SUM(V7:AM7)</f>
        <v>2</v>
      </c>
      <c r="AX7" s="133">
        <f>SUM(AN7:AU7)</f>
        <v>2</v>
      </c>
      <c r="AY7" s="134">
        <f>SUM(C7:AU7)</f>
        <v>6</v>
      </c>
      <c r="AZ7" s="170"/>
      <c r="BA7" s="171"/>
      <c r="BB7" s="171"/>
      <c r="BC7" s="171"/>
      <c r="BD7" s="171"/>
      <c r="BE7" s="171"/>
      <c r="BF7" s="171"/>
      <c r="BG7" s="171"/>
      <c r="BH7" s="171"/>
      <c r="BI7" s="182"/>
      <c r="BJ7" s="182"/>
      <c r="BK7" s="183"/>
    </row>
    <row r="8" spans="1:63" x14ac:dyDescent="0.2">
      <c r="A8" s="129" t="s">
        <v>8</v>
      </c>
      <c r="B8" s="130" t="s">
        <v>153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>
        <v>1</v>
      </c>
      <c r="S8" s="131"/>
      <c r="T8" s="131"/>
      <c r="U8" s="131">
        <v>1</v>
      </c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>
        <v>1</v>
      </c>
      <c r="AM8" s="131"/>
      <c r="AN8" s="132"/>
      <c r="AO8" s="131"/>
      <c r="AP8" s="131"/>
      <c r="AQ8" s="131"/>
      <c r="AR8" s="131"/>
      <c r="AS8" s="131"/>
      <c r="AT8" s="131"/>
      <c r="AU8" s="131"/>
      <c r="AV8" s="133">
        <f>SUM(C8:U8)</f>
        <v>2</v>
      </c>
      <c r="AW8" s="133">
        <f>SUM(V8:AM8)</f>
        <v>1</v>
      </c>
      <c r="AX8" s="133">
        <f>SUM(AN8:AU8)</f>
        <v>0</v>
      </c>
      <c r="AY8" s="134">
        <f>+SUM(C8:AU8)</f>
        <v>3</v>
      </c>
      <c r="AZ8" s="168"/>
      <c r="BA8" s="169"/>
      <c r="BB8" s="169"/>
      <c r="BC8" s="169"/>
      <c r="BD8" s="169"/>
      <c r="BE8" s="169"/>
      <c r="BF8" s="169"/>
      <c r="BG8" s="169"/>
      <c r="BH8" s="169"/>
      <c r="BI8" s="182"/>
      <c r="BJ8" s="182"/>
      <c r="BK8" s="183"/>
    </row>
    <row r="9" spans="1:63" x14ac:dyDescent="0.2">
      <c r="A9" s="129" t="s">
        <v>7</v>
      </c>
      <c r="B9" s="130" t="s">
        <v>231</v>
      </c>
      <c r="C9" s="131"/>
      <c r="D9" s="131"/>
      <c r="E9" s="131"/>
      <c r="F9" s="131"/>
      <c r="G9" s="131"/>
      <c r="H9" s="131"/>
      <c r="I9" s="131">
        <v>1</v>
      </c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>
        <v>1</v>
      </c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>
        <v>1</v>
      </c>
      <c r="AO9" s="131"/>
      <c r="AP9" s="131"/>
      <c r="AQ9" s="131"/>
      <c r="AR9" s="131"/>
      <c r="AS9" s="131"/>
      <c r="AT9" s="131">
        <v>1</v>
      </c>
      <c r="AU9" s="131">
        <v>1</v>
      </c>
      <c r="AV9" s="133">
        <f>SUM(C9:U9)</f>
        <v>1</v>
      </c>
      <c r="AW9" s="133">
        <f>SUM(V9:AM9)</f>
        <v>1</v>
      </c>
      <c r="AX9" s="133">
        <f>SUM(AN9:AU9)</f>
        <v>3</v>
      </c>
      <c r="AY9" s="134">
        <f>SUM(C9:AU9)</f>
        <v>5</v>
      </c>
      <c r="AZ9" s="164">
        <v>1</v>
      </c>
      <c r="BA9" s="165">
        <v>0</v>
      </c>
      <c r="BB9" s="165">
        <v>1</v>
      </c>
      <c r="BC9" s="165">
        <v>0</v>
      </c>
      <c r="BD9" s="165">
        <v>0</v>
      </c>
      <c r="BE9" s="165">
        <v>0</v>
      </c>
      <c r="BF9" s="165">
        <v>0</v>
      </c>
      <c r="BG9" s="165">
        <v>0</v>
      </c>
      <c r="BH9" s="165">
        <v>3</v>
      </c>
      <c r="BI9" s="166">
        <f>SUM(AZ9:BA9)</f>
        <v>1</v>
      </c>
      <c r="BJ9" s="166">
        <f>SUM(BB9:BE9)</f>
        <v>1</v>
      </c>
      <c r="BK9" s="167">
        <f>SUM(BF9:BH9)</f>
        <v>3</v>
      </c>
    </row>
    <row r="10" spans="1:63" x14ac:dyDescent="0.2">
      <c r="A10" s="129" t="s">
        <v>6</v>
      </c>
      <c r="B10" s="130" t="s">
        <v>58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>
        <v>1</v>
      </c>
      <c r="O10" s="131"/>
      <c r="P10" s="131"/>
      <c r="Q10" s="131"/>
      <c r="R10" s="131">
        <v>1</v>
      </c>
      <c r="S10" s="131"/>
      <c r="T10" s="131"/>
      <c r="U10" s="131"/>
      <c r="V10" s="131">
        <v>1</v>
      </c>
      <c r="W10" s="131"/>
      <c r="X10" s="131"/>
      <c r="Y10" s="131"/>
      <c r="Z10" s="131"/>
      <c r="AA10" s="131"/>
      <c r="AB10" s="131"/>
      <c r="AC10" s="131"/>
      <c r="AD10" s="131"/>
      <c r="AE10" s="131"/>
      <c r="AF10" s="131">
        <v>1</v>
      </c>
      <c r="AG10" s="131">
        <v>1</v>
      </c>
      <c r="AH10" s="131"/>
      <c r="AI10" s="131"/>
      <c r="AJ10" s="131"/>
      <c r="AK10" s="131"/>
      <c r="AL10" s="131"/>
      <c r="AM10" s="131"/>
      <c r="AN10" s="132"/>
      <c r="AO10" s="131"/>
      <c r="AP10" s="131"/>
      <c r="AQ10" s="131">
        <v>1</v>
      </c>
      <c r="AR10" s="131"/>
      <c r="AS10" s="131"/>
      <c r="AT10" s="131">
        <v>1</v>
      </c>
      <c r="AU10" s="131">
        <v>1</v>
      </c>
      <c r="AV10" s="133">
        <f>SUM(C10:U10)</f>
        <v>2</v>
      </c>
      <c r="AW10" s="133">
        <f>SUM(V10:AM10)</f>
        <v>3</v>
      </c>
      <c r="AX10" s="133">
        <f>SUM(AN10:AU10)</f>
        <v>3</v>
      </c>
      <c r="AY10" s="134">
        <f>SUM(C10:AU10)</f>
        <v>8</v>
      </c>
      <c r="AZ10" s="176">
        <v>1</v>
      </c>
      <c r="BA10" s="177">
        <v>1</v>
      </c>
      <c r="BB10" s="177">
        <v>3</v>
      </c>
      <c r="BC10" s="177">
        <v>1</v>
      </c>
      <c r="BD10" s="177">
        <v>2</v>
      </c>
      <c r="BE10" s="177">
        <v>0</v>
      </c>
      <c r="BF10" s="177">
        <v>0</v>
      </c>
      <c r="BG10" s="177">
        <v>1</v>
      </c>
      <c r="BH10" s="177">
        <v>2</v>
      </c>
      <c r="BI10" s="166">
        <f>SUM(AZ10:BA10)</f>
        <v>2</v>
      </c>
      <c r="BJ10" s="166">
        <f>SUM(BB10:BE10)</f>
        <v>6</v>
      </c>
      <c r="BK10" s="167">
        <f>SUM(BF10:BH10)</f>
        <v>3</v>
      </c>
    </row>
    <row r="11" spans="1:63" x14ac:dyDescent="0.2">
      <c r="A11" s="142" t="s">
        <v>18</v>
      </c>
      <c r="B11" s="195" t="s">
        <v>29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35"/>
      <c r="AW11" s="135"/>
      <c r="AX11" s="135"/>
      <c r="AY11" s="143"/>
      <c r="AZ11" s="164"/>
      <c r="BA11" s="165"/>
      <c r="BB11" s="165"/>
      <c r="BC11" s="165"/>
      <c r="BD11" s="165"/>
      <c r="BE11" s="165"/>
      <c r="BF11" s="165"/>
      <c r="BG11" s="165"/>
      <c r="BH11" s="165"/>
      <c r="BI11" s="184"/>
      <c r="BJ11" s="184"/>
      <c r="BK11" s="185"/>
    </row>
    <row r="12" spans="1:63" ht="10.8" thickBot="1" x14ac:dyDescent="0.25">
      <c r="A12" s="129" t="s">
        <v>10</v>
      </c>
      <c r="B12" s="130" t="s">
        <v>62</v>
      </c>
      <c r="C12" s="131"/>
      <c r="D12" s="131"/>
      <c r="E12" s="131">
        <v>1</v>
      </c>
      <c r="F12" s="131"/>
      <c r="G12" s="131"/>
      <c r="H12" s="131"/>
      <c r="I12" s="131"/>
      <c r="J12" s="131"/>
      <c r="K12" s="131"/>
      <c r="L12" s="131"/>
      <c r="M12" s="131"/>
      <c r="N12" s="131">
        <v>1</v>
      </c>
      <c r="O12" s="131"/>
      <c r="P12" s="131"/>
      <c r="Q12" s="131"/>
      <c r="R12" s="131"/>
      <c r="S12" s="131"/>
      <c r="T12" s="131"/>
      <c r="U12" s="131">
        <v>1</v>
      </c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>
        <v>1</v>
      </c>
      <c r="AK12" s="131"/>
      <c r="AL12" s="131"/>
      <c r="AM12" s="131"/>
      <c r="AN12" s="131"/>
      <c r="AO12" s="131">
        <v>1</v>
      </c>
      <c r="AP12" s="131"/>
      <c r="AQ12" s="131"/>
      <c r="AR12" s="131"/>
      <c r="AS12" s="131"/>
      <c r="AT12" s="131"/>
      <c r="AU12" s="131"/>
      <c r="AV12" s="133">
        <f t="shared" ref="AV12:AV24" si="0">SUM(C12:U12)</f>
        <v>3</v>
      </c>
      <c r="AW12" s="133">
        <f t="shared" ref="AW12:AW24" si="1">SUM(V12:AM12)</f>
        <v>1</v>
      </c>
      <c r="AX12" s="133">
        <f t="shared" ref="AX12:AX24" si="2">SUM(AN12:AU12)</f>
        <v>1</v>
      </c>
      <c r="AY12" s="134">
        <f t="shared" ref="AY12:AY24" si="3">SUM(C12:AU12)</f>
        <v>5</v>
      </c>
      <c r="AZ12" s="178"/>
      <c r="BA12" s="179"/>
      <c r="BB12" s="179"/>
      <c r="BC12" s="179"/>
      <c r="BD12" s="179"/>
      <c r="BE12" s="179"/>
      <c r="BF12" s="179"/>
      <c r="BG12" s="179"/>
      <c r="BH12" s="179"/>
      <c r="BI12" s="180"/>
      <c r="BJ12" s="180"/>
      <c r="BK12" s="181"/>
    </row>
    <row r="13" spans="1:63" x14ac:dyDescent="0.2">
      <c r="A13" s="129" t="s">
        <v>9</v>
      </c>
      <c r="B13" s="130" t="s">
        <v>59</v>
      </c>
      <c r="C13" s="131"/>
      <c r="D13" s="131"/>
      <c r="E13" s="131"/>
      <c r="F13" s="131"/>
      <c r="G13" s="131"/>
      <c r="H13" s="131"/>
      <c r="I13" s="131"/>
      <c r="J13" s="131"/>
      <c r="K13" s="131">
        <v>1</v>
      </c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>
        <v>1</v>
      </c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2"/>
      <c r="AO13" s="131"/>
      <c r="AP13" s="131"/>
      <c r="AQ13" s="131"/>
      <c r="AR13" s="131"/>
      <c r="AS13" s="131"/>
      <c r="AT13" s="131">
        <v>1</v>
      </c>
      <c r="AU13" s="131"/>
      <c r="AV13" s="133">
        <f t="shared" si="0"/>
        <v>1</v>
      </c>
      <c r="AW13" s="133">
        <f t="shared" si="1"/>
        <v>1</v>
      </c>
      <c r="AX13" s="133">
        <f t="shared" si="2"/>
        <v>1</v>
      </c>
      <c r="AY13" s="134">
        <f t="shared" si="3"/>
        <v>3</v>
      </c>
    </row>
    <row r="14" spans="1:63" x14ac:dyDescent="0.2">
      <c r="A14" s="129" t="s">
        <v>8</v>
      </c>
      <c r="B14" s="130" t="s">
        <v>129</v>
      </c>
      <c r="C14" s="131"/>
      <c r="D14" s="131"/>
      <c r="E14" s="131">
        <v>1</v>
      </c>
      <c r="F14" s="131"/>
      <c r="G14" s="131">
        <v>1</v>
      </c>
      <c r="H14" s="131"/>
      <c r="I14" s="131"/>
      <c r="J14" s="131"/>
      <c r="K14" s="131"/>
      <c r="L14" s="131"/>
      <c r="M14" s="131"/>
      <c r="N14" s="131">
        <v>1</v>
      </c>
      <c r="O14" s="131">
        <v>1</v>
      </c>
      <c r="P14" s="131">
        <v>1</v>
      </c>
      <c r="Q14" s="131">
        <v>1</v>
      </c>
      <c r="R14" s="131">
        <v>1</v>
      </c>
      <c r="S14" s="131"/>
      <c r="T14" s="131"/>
      <c r="U14" s="131"/>
      <c r="V14" s="131">
        <v>1</v>
      </c>
      <c r="W14" s="131">
        <v>1</v>
      </c>
      <c r="X14" s="131"/>
      <c r="Y14" s="131"/>
      <c r="Z14" s="131"/>
      <c r="AA14" s="131">
        <v>1</v>
      </c>
      <c r="AB14" s="131">
        <v>1</v>
      </c>
      <c r="AC14" s="131"/>
      <c r="AD14" s="131">
        <v>1</v>
      </c>
      <c r="AE14" s="131">
        <v>1</v>
      </c>
      <c r="AF14" s="131"/>
      <c r="AG14" s="131"/>
      <c r="AH14" s="131"/>
      <c r="AI14" s="131"/>
      <c r="AJ14" s="131">
        <v>1</v>
      </c>
      <c r="AK14" s="131"/>
      <c r="AL14" s="131"/>
      <c r="AM14" s="131"/>
      <c r="AN14" s="132"/>
      <c r="AO14" s="131"/>
      <c r="AP14" s="131"/>
      <c r="AQ14" s="131"/>
      <c r="AR14" s="131"/>
      <c r="AS14" s="131"/>
      <c r="AT14" s="131"/>
      <c r="AU14" s="131"/>
      <c r="AV14" s="133">
        <f t="shared" si="0"/>
        <v>7</v>
      </c>
      <c r="AW14" s="133">
        <f t="shared" si="1"/>
        <v>7</v>
      </c>
      <c r="AX14" s="133">
        <f t="shared" si="2"/>
        <v>0</v>
      </c>
      <c r="AY14" s="134">
        <f t="shared" si="3"/>
        <v>14</v>
      </c>
    </row>
    <row r="15" spans="1:63" x14ac:dyDescent="0.2">
      <c r="A15" s="129" t="s">
        <v>7</v>
      </c>
      <c r="B15" s="136" t="s">
        <v>68</v>
      </c>
      <c r="C15" s="131">
        <v>1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>
        <v>1</v>
      </c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>
        <v>1</v>
      </c>
      <c r="AO15" s="131">
        <v>1</v>
      </c>
      <c r="AP15" s="131"/>
      <c r="AQ15" s="131"/>
      <c r="AR15" s="131"/>
      <c r="AS15" s="131"/>
      <c r="AT15" s="131"/>
      <c r="AU15" s="131"/>
      <c r="AV15" s="133">
        <f t="shared" si="0"/>
        <v>1</v>
      </c>
      <c r="AW15" s="133">
        <f t="shared" si="1"/>
        <v>1</v>
      </c>
      <c r="AX15" s="133">
        <f t="shared" si="2"/>
        <v>2</v>
      </c>
      <c r="AY15" s="134">
        <f t="shared" si="3"/>
        <v>4</v>
      </c>
    </row>
    <row r="16" spans="1:63" x14ac:dyDescent="0.2">
      <c r="A16" s="129" t="s">
        <v>6</v>
      </c>
      <c r="B16" s="136" t="s">
        <v>69</v>
      </c>
      <c r="C16" s="131">
        <v>1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>
        <v>1</v>
      </c>
      <c r="X16" s="131"/>
      <c r="Y16" s="131"/>
      <c r="Z16" s="131"/>
      <c r="AA16" s="131">
        <v>1</v>
      </c>
      <c r="AB16" s="131"/>
      <c r="AC16" s="131"/>
      <c r="AD16" s="131">
        <v>1</v>
      </c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3">
        <f t="shared" si="0"/>
        <v>1</v>
      </c>
      <c r="AW16" s="133">
        <f t="shared" si="1"/>
        <v>3</v>
      </c>
      <c r="AX16" s="133">
        <f t="shared" si="2"/>
        <v>0</v>
      </c>
      <c r="AY16" s="134">
        <f t="shared" si="3"/>
        <v>4</v>
      </c>
    </row>
    <row r="17" spans="1:51" x14ac:dyDescent="0.2">
      <c r="A17" s="129" t="s">
        <v>5</v>
      </c>
      <c r="B17" s="136" t="s">
        <v>76</v>
      </c>
      <c r="C17" s="131"/>
      <c r="D17" s="131"/>
      <c r="E17" s="131"/>
      <c r="F17" s="131"/>
      <c r="G17" s="131">
        <v>1</v>
      </c>
      <c r="H17" s="131"/>
      <c r="I17" s="131">
        <v>1</v>
      </c>
      <c r="J17" s="131"/>
      <c r="K17" s="131"/>
      <c r="L17" s="131"/>
      <c r="M17" s="131">
        <v>1</v>
      </c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3">
        <f t="shared" si="0"/>
        <v>3</v>
      </c>
      <c r="AW17" s="133">
        <f t="shared" si="1"/>
        <v>0</v>
      </c>
      <c r="AX17" s="133">
        <f t="shared" si="2"/>
        <v>0</v>
      </c>
      <c r="AY17" s="134">
        <f t="shared" si="3"/>
        <v>3</v>
      </c>
    </row>
    <row r="18" spans="1:51" x14ac:dyDescent="0.2">
      <c r="A18" s="129" t="s">
        <v>20</v>
      </c>
      <c r="B18" s="136" t="s">
        <v>77</v>
      </c>
      <c r="C18" s="131">
        <v>1</v>
      </c>
      <c r="D18" s="131">
        <v>1</v>
      </c>
      <c r="E18" s="131">
        <v>1</v>
      </c>
      <c r="F18" s="131"/>
      <c r="G18" s="131"/>
      <c r="H18" s="131">
        <v>1</v>
      </c>
      <c r="I18" s="131">
        <v>1</v>
      </c>
      <c r="J18" s="131">
        <v>1</v>
      </c>
      <c r="K18" s="131"/>
      <c r="L18" s="131"/>
      <c r="M18" s="131"/>
      <c r="N18" s="131">
        <v>1</v>
      </c>
      <c r="O18" s="131">
        <v>1</v>
      </c>
      <c r="P18" s="131">
        <v>1</v>
      </c>
      <c r="Q18" s="131"/>
      <c r="R18" s="131"/>
      <c r="S18" s="131"/>
      <c r="T18" s="131"/>
      <c r="U18" s="131"/>
      <c r="V18" s="131">
        <v>1</v>
      </c>
      <c r="W18" s="131">
        <v>1</v>
      </c>
      <c r="X18" s="131"/>
      <c r="Y18" s="131"/>
      <c r="Z18" s="131">
        <v>1</v>
      </c>
      <c r="AA18" s="131">
        <v>1</v>
      </c>
      <c r="AB18" s="131">
        <v>1</v>
      </c>
      <c r="AC18" s="131"/>
      <c r="AD18" s="131">
        <v>1</v>
      </c>
      <c r="AE18" s="131">
        <v>1</v>
      </c>
      <c r="AF18" s="131">
        <v>1</v>
      </c>
      <c r="AG18" s="131">
        <v>1</v>
      </c>
      <c r="AH18" s="131">
        <v>1</v>
      </c>
      <c r="AI18" s="131">
        <v>1</v>
      </c>
      <c r="AJ18" s="131"/>
      <c r="AK18" s="131"/>
      <c r="AL18" s="131"/>
      <c r="AM18" s="131">
        <v>1</v>
      </c>
      <c r="AN18" s="131"/>
      <c r="AO18" s="131"/>
      <c r="AP18" s="131"/>
      <c r="AQ18" s="131"/>
      <c r="AR18" s="131"/>
      <c r="AS18" s="131"/>
      <c r="AT18" s="131"/>
      <c r="AU18" s="131"/>
      <c r="AV18" s="133">
        <f>SUM(C18:U18)</f>
        <v>9</v>
      </c>
      <c r="AW18" s="133">
        <f t="shared" si="1"/>
        <v>12</v>
      </c>
      <c r="AX18" s="133">
        <f t="shared" si="2"/>
        <v>0</v>
      </c>
      <c r="AY18" s="134">
        <f t="shared" si="3"/>
        <v>21</v>
      </c>
    </row>
    <row r="19" spans="1:51" x14ac:dyDescent="0.2">
      <c r="A19" s="129" t="s">
        <v>64</v>
      </c>
      <c r="B19" s="136" t="s">
        <v>70</v>
      </c>
      <c r="C19" s="131">
        <v>1</v>
      </c>
      <c r="D19" s="131">
        <v>1</v>
      </c>
      <c r="E19" s="131"/>
      <c r="F19" s="131">
        <v>1</v>
      </c>
      <c r="G19" s="131"/>
      <c r="H19" s="131"/>
      <c r="I19" s="131"/>
      <c r="J19" s="131"/>
      <c r="K19" s="131"/>
      <c r="L19" s="131"/>
      <c r="M19" s="131"/>
      <c r="N19" s="131"/>
      <c r="O19" s="131"/>
      <c r="P19" s="131">
        <v>1</v>
      </c>
      <c r="Q19" s="131">
        <v>1</v>
      </c>
      <c r="R19" s="131"/>
      <c r="S19" s="131"/>
      <c r="T19" s="131"/>
      <c r="U19" s="131"/>
      <c r="V19" s="131">
        <v>1</v>
      </c>
      <c r="W19" s="131"/>
      <c r="X19" s="131"/>
      <c r="Y19" s="131">
        <v>1</v>
      </c>
      <c r="Z19" s="131"/>
      <c r="AA19" s="131"/>
      <c r="AB19" s="131"/>
      <c r="AC19" s="131"/>
      <c r="AD19" s="131">
        <v>1</v>
      </c>
      <c r="AE19" s="131"/>
      <c r="AF19" s="131"/>
      <c r="AG19" s="131"/>
      <c r="AH19" s="131"/>
      <c r="AI19" s="131"/>
      <c r="AJ19" s="131"/>
      <c r="AK19" s="131"/>
      <c r="AL19" s="131"/>
      <c r="AM19" s="131"/>
      <c r="AN19" s="131">
        <v>1</v>
      </c>
      <c r="AO19" s="131"/>
      <c r="AP19" s="131"/>
      <c r="AQ19" s="131"/>
      <c r="AR19" s="131"/>
      <c r="AS19" s="131"/>
      <c r="AT19" s="131"/>
      <c r="AU19" s="131">
        <v>1</v>
      </c>
      <c r="AV19" s="133">
        <f t="shared" si="0"/>
        <v>5</v>
      </c>
      <c r="AW19" s="133">
        <f t="shared" si="1"/>
        <v>3</v>
      </c>
      <c r="AX19" s="133">
        <f t="shared" si="2"/>
        <v>2</v>
      </c>
      <c r="AY19" s="134">
        <f t="shared" si="3"/>
        <v>10</v>
      </c>
    </row>
    <row r="20" spans="1:51" x14ac:dyDescent="0.2">
      <c r="A20" s="129" t="s">
        <v>65</v>
      </c>
      <c r="B20" s="136" t="s">
        <v>78</v>
      </c>
      <c r="C20" s="131"/>
      <c r="D20" s="131"/>
      <c r="E20" s="131">
        <v>1</v>
      </c>
      <c r="F20" s="131"/>
      <c r="G20" s="131"/>
      <c r="H20" s="131"/>
      <c r="I20" s="131">
        <v>1</v>
      </c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>
        <v>1</v>
      </c>
      <c r="AB20" s="131"/>
      <c r="AC20" s="131"/>
      <c r="AD20" s="131">
        <v>1</v>
      </c>
      <c r="AE20" s="131"/>
      <c r="AF20" s="131"/>
      <c r="AG20" s="131"/>
      <c r="AH20" s="131"/>
      <c r="AI20" s="131"/>
      <c r="AJ20" s="131"/>
      <c r="AK20" s="131"/>
      <c r="AL20" s="131"/>
      <c r="AM20" s="131"/>
      <c r="AN20" s="131">
        <v>1</v>
      </c>
      <c r="AO20" s="131">
        <v>1</v>
      </c>
      <c r="AP20" s="131"/>
      <c r="AQ20" s="131"/>
      <c r="AR20" s="131"/>
      <c r="AS20" s="131"/>
      <c r="AT20" s="131"/>
      <c r="AU20" s="131">
        <v>1</v>
      </c>
      <c r="AV20" s="133">
        <f t="shared" si="0"/>
        <v>2</v>
      </c>
      <c r="AW20" s="133">
        <f t="shared" si="1"/>
        <v>2</v>
      </c>
      <c r="AX20" s="133">
        <f t="shared" si="2"/>
        <v>3</v>
      </c>
      <c r="AY20" s="134">
        <f t="shared" si="3"/>
        <v>7</v>
      </c>
    </row>
    <row r="21" spans="1:51" x14ac:dyDescent="0.2">
      <c r="A21" s="129" t="s">
        <v>66</v>
      </c>
      <c r="B21" s="136" t="s">
        <v>71</v>
      </c>
      <c r="C21" s="131"/>
      <c r="D21" s="131">
        <v>1</v>
      </c>
      <c r="E21" s="131"/>
      <c r="F21" s="131"/>
      <c r="G21" s="131"/>
      <c r="H21" s="131"/>
      <c r="I21" s="131"/>
      <c r="J21" s="131"/>
      <c r="K21" s="131">
        <v>1</v>
      </c>
      <c r="L21" s="131"/>
      <c r="M21" s="131"/>
      <c r="N21" s="131"/>
      <c r="O21" s="131"/>
      <c r="P21" s="131"/>
      <c r="Q21" s="131">
        <v>1</v>
      </c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>
        <v>1</v>
      </c>
      <c r="AO21" s="131"/>
      <c r="AP21" s="131"/>
      <c r="AQ21" s="131"/>
      <c r="AR21" s="131"/>
      <c r="AS21" s="131"/>
      <c r="AT21" s="131"/>
      <c r="AU21" s="131"/>
      <c r="AV21" s="133">
        <f t="shared" si="0"/>
        <v>3</v>
      </c>
      <c r="AW21" s="133">
        <f t="shared" si="1"/>
        <v>0</v>
      </c>
      <c r="AX21" s="133">
        <f t="shared" si="2"/>
        <v>1</v>
      </c>
      <c r="AY21" s="134">
        <f t="shared" si="3"/>
        <v>4</v>
      </c>
    </row>
    <row r="22" spans="1:51" x14ac:dyDescent="0.2">
      <c r="A22" s="129" t="s">
        <v>67</v>
      </c>
      <c r="B22" s="136" t="s">
        <v>79</v>
      </c>
      <c r="C22" s="131"/>
      <c r="D22" s="131">
        <v>1</v>
      </c>
      <c r="E22" s="131"/>
      <c r="F22" s="131">
        <v>1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>
        <v>1</v>
      </c>
      <c r="AE22" s="131"/>
      <c r="AF22" s="131"/>
      <c r="AG22" s="131"/>
      <c r="AH22" s="131"/>
      <c r="AI22" s="131"/>
      <c r="AJ22" s="131"/>
      <c r="AK22" s="131"/>
      <c r="AL22" s="131">
        <v>1</v>
      </c>
      <c r="AM22" s="131"/>
      <c r="AN22" s="131">
        <v>1</v>
      </c>
      <c r="AO22" s="131"/>
      <c r="AP22" s="131"/>
      <c r="AQ22" s="131"/>
      <c r="AR22" s="131"/>
      <c r="AS22" s="131"/>
      <c r="AT22" s="131"/>
      <c r="AU22" s="131">
        <v>1</v>
      </c>
      <c r="AV22" s="133">
        <f t="shared" si="0"/>
        <v>2</v>
      </c>
      <c r="AW22" s="133">
        <f t="shared" si="1"/>
        <v>2</v>
      </c>
      <c r="AX22" s="133">
        <f t="shared" si="2"/>
        <v>2</v>
      </c>
      <c r="AY22" s="134">
        <f t="shared" si="3"/>
        <v>6</v>
      </c>
    </row>
    <row r="23" spans="1:51" x14ac:dyDescent="0.2">
      <c r="A23" s="129" t="s">
        <v>80</v>
      </c>
      <c r="B23" s="136" t="s">
        <v>74</v>
      </c>
      <c r="C23" s="131"/>
      <c r="D23" s="131">
        <v>1</v>
      </c>
      <c r="E23" s="131"/>
      <c r="F23" s="131"/>
      <c r="G23" s="131"/>
      <c r="H23" s="131"/>
      <c r="I23" s="131">
        <v>1</v>
      </c>
      <c r="J23" s="131"/>
      <c r="K23" s="131"/>
      <c r="L23" s="131"/>
      <c r="M23" s="131"/>
      <c r="N23" s="131"/>
      <c r="O23" s="131"/>
      <c r="P23" s="131">
        <v>1</v>
      </c>
      <c r="Q23" s="131"/>
      <c r="R23" s="131">
        <v>1</v>
      </c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>
        <v>1</v>
      </c>
      <c r="AJ23" s="131"/>
      <c r="AK23" s="131"/>
      <c r="AL23" s="131"/>
      <c r="AM23" s="131"/>
      <c r="AN23" s="131"/>
      <c r="AO23" s="131">
        <v>1</v>
      </c>
      <c r="AP23" s="131"/>
      <c r="AQ23" s="131"/>
      <c r="AR23" s="131"/>
      <c r="AS23" s="131">
        <v>1</v>
      </c>
      <c r="AT23" s="131"/>
      <c r="AU23" s="131"/>
      <c r="AV23" s="133">
        <f t="shared" si="0"/>
        <v>4</v>
      </c>
      <c r="AW23" s="133">
        <f t="shared" si="1"/>
        <v>1</v>
      </c>
      <c r="AX23" s="133">
        <f t="shared" si="2"/>
        <v>2</v>
      </c>
      <c r="AY23" s="134">
        <f t="shared" si="3"/>
        <v>7</v>
      </c>
    </row>
    <row r="24" spans="1:51" x14ac:dyDescent="0.2">
      <c r="A24" s="144" t="s">
        <v>81</v>
      </c>
      <c r="B24" s="136" t="s">
        <v>128</v>
      </c>
      <c r="C24" s="131">
        <v>1</v>
      </c>
      <c r="D24" s="131"/>
      <c r="E24" s="131"/>
      <c r="F24" s="131"/>
      <c r="G24" s="131"/>
      <c r="H24" s="131"/>
      <c r="I24" s="131">
        <v>1</v>
      </c>
      <c r="J24" s="131"/>
      <c r="K24" s="131"/>
      <c r="L24" s="131"/>
      <c r="M24" s="131"/>
      <c r="N24" s="131"/>
      <c r="O24" s="131">
        <v>1</v>
      </c>
      <c r="P24" s="131">
        <v>1</v>
      </c>
      <c r="Q24" s="131">
        <v>1</v>
      </c>
      <c r="R24" s="131"/>
      <c r="S24" s="131"/>
      <c r="T24" s="131"/>
      <c r="U24" s="131"/>
      <c r="V24" s="131">
        <v>1</v>
      </c>
      <c r="W24" s="131">
        <v>1</v>
      </c>
      <c r="X24" s="131"/>
      <c r="Y24" s="131"/>
      <c r="Z24" s="131">
        <v>1</v>
      </c>
      <c r="AA24" s="131">
        <v>1</v>
      </c>
      <c r="AB24" s="131">
        <v>1</v>
      </c>
      <c r="AC24" s="131"/>
      <c r="AD24" s="131">
        <v>1</v>
      </c>
      <c r="AE24" s="131">
        <v>1</v>
      </c>
      <c r="AF24" s="131">
        <v>1</v>
      </c>
      <c r="AG24" s="131">
        <v>1</v>
      </c>
      <c r="AH24" s="131"/>
      <c r="AI24" s="131">
        <v>1</v>
      </c>
      <c r="AJ24" s="131">
        <v>1</v>
      </c>
      <c r="AK24" s="131"/>
      <c r="AL24" s="131"/>
      <c r="AM24" s="131">
        <v>1</v>
      </c>
      <c r="AN24" s="131"/>
      <c r="AO24" s="131"/>
      <c r="AP24" s="131"/>
      <c r="AQ24" s="131"/>
      <c r="AR24" s="131"/>
      <c r="AS24" s="131"/>
      <c r="AT24" s="131"/>
      <c r="AU24" s="131"/>
      <c r="AV24" s="133">
        <f t="shared" si="0"/>
        <v>5</v>
      </c>
      <c r="AW24" s="133">
        <f t="shared" si="1"/>
        <v>12</v>
      </c>
      <c r="AX24" s="133">
        <f t="shared" si="2"/>
        <v>0</v>
      </c>
      <c r="AY24" s="134">
        <f t="shared" si="3"/>
        <v>17</v>
      </c>
    </row>
    <row r="25" spans="1:51" x14ac:dyDescent="0.2">
      <c r="A25" s="142" t="s">
        <v>19</v>
      </c>
      <c r="B25" s="195" t="s">
        <v>30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35"/>
      <c r="AW25" s="135"/>
      <c r="AX25" s="135"/>
      <c r="AY25" s="143"/>
    </row>
    <row r="26" spans="1:51" x14ac:dyDescent="0.2">
      <c r="A26" s="129" t="s">
        <v>10</v>
      </c>
      <c r="B26" s="130" t="s">
        <v>57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>
        <v>1</v>
      </c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2"/>
      <c r="AO26" s="131"/>
      <c r="AP26" s="131"/>
      <c r="AQ26" s="131"/>
      <c r="AR26" s="131"/>
      <c r="AS26" s="131"/>
      <c r="AT26" s="131"/>
      <c r="AU26" s="131"/>
      <c r="AV26" s="133">
        <f t="shared" ref="AV26:AV48" si="4">SUM(C26:U26)</f>
        <v>0</v>
      </c>
      <c r="AW26" s="133">
        <f t="shared" ref="AW26:AW48" si="5">SUM(V26:AM26)</f>
        <v>1</v>
      </c>
      <c r="AX26" s="133">
        <f t="shared" ref="AX26:AX48" si="6">SUM(AN26:AU26)</f>
        <v>0</v>
      </c>
      <c r="AY26" s="134">
        <f t="shared" ref="AY26:AY48" si="7">SUM(C26:AU26)</f>
        <v>1</v>
      </c>
    </row>
    <row r="27" spans="1:51" x14ac:dyDescent="0.2">
      <c r="A27" s="129" t="s">
        <v>9</v>
      </c>
      <c r="B27" s="130" t="s">
        <v>126</v>
      </c>
      <c r="C27" s="131">
        <v>1</v>
      </c>
      <c r="D27" s="131">
        <v>1</v>
      </c>
      <c r="E27" s="131"/>
      <c r="F27" s="131">
        <v>1</v>
      </c>
      <c r="G27" s="131"/>
      <c r="H27" s="131"/>
      <c r="I27" s="131"/>
      <c r="J27" s="131"/>
      <c r="K27" s="131"/>
      <c r="L27" s="131"/>
      <c r="M27" s="131">
        <v>1</v>
      </c>
      <c r="N27" s="131"/>
      <c r="O27" s="131"/>
      <c r="P27" s="131"/>
      <c r="Q27" s="131"/>
      <c r="R27" s="131"/>
      <c r="S27" s="131"/>
      <c r="T27" s="131"/>
      <c r="U27" s="131"/>
      <c r="V27" s="131">
        <v>1</v>
      </c>
      <c r="W27" s="131">
        <v>1</v>
      </c>
      <c r="X27" s="131"/>
      <c r="Y27" s="131"/>
      <c r="Z27" s="131"/>
      <c r="AA27" s="131">
        <v>1</v>
      </c>
      <c r="AB27" s="131">
        <v>1</v>
      </c>
      <c r="AC27" s="131"/>
      <c r="AD27" s="131">
        <v>1</v>
      </c>
      <c r="AE27" s="131">
        <v>1</v>
      </c>
      <c r="AF27" s="131">
        <v>1</v>
      </c>
      <c r="AG27" s="131">
        <v>1</v>
      </c>
      <c r="AH27" s="131">
        <v>1</v>
      </c>
      <c r="AI27" s="131">
        <v>1</v>
      </c>
      <c r="AJ27" s="131">
        <v>1</v>
      </c>
      <c r="AK27" s="131"/>
      <c r="AL27" s="131"/>
      <c r="AM27" s="131"/>
      <c r="AN27" s="132"/>
      <c r="AO27" s="131"/>
      <c r="AP27" s="131"/>
      <c r="AQ27" s="131"/>
      <c r="AR27" s="131"/>
      <c r="AS27" s="131"/>
      <c r="AT27" s="131"/>
      <c r="AU27" s="131"/>
      <c r="AV27" s="133">
        <f t="shared" si="4"/>
        <v>4</v>
      </c>
      <c r="AW27" s="133">
        <f t="shared" si="5"/>
        <v>11</v>
      </c>
      <c r="AX27" s="133">
        <f t="shared" si="6"/>
        <v>0</v>
      </c>
      <c r="AY27" s="134">
        <f t="shared" si="7"/>
        <v>15</v>
      </c>
    </row>
    <row r="28" spans="1:51" x14ac:dyDescent="0.2">
      <c r="A28" s="129" t="s">
        <v>8</v>
      </c>
      <c r="B28" s="130" t="s">
        <v>63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>
        <v>1</v>
      </c>
      <c r="S28" s="131"/>
      <c r="T28" s="131"/>
      <c r="U28" s="131">
        <v>1</v>
      </c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2"/>
      <c r="AO28" s="131"/>
      <c r="AP28" s="131"/>
      <c r="AQ28" s="131"/>
      <c r="AR28" s="131"/>
      <c r="AS28" s="131"/>
      <c r="AT28" s="131"/>
      <c r="AU28" s="131"/>
      <c r="AV28" s="133">
        <f t="shared" si="4"/>
        <v>2</v>
      </c>
      <c r="AW28" s="133">
        <f t="shared" si="5"/>
        <v>0</v>
      </c>
      <c r="AX28" s="133">
        <f t="shared" si="6"/>
        <v>0</v>
      </c>
      <c r="AY28" s="134">
        <f t="shared" si="7"/>
        <v>2</v>
      </c>
    </row>
    <row r="29" spans="1:51" ht="16.8" x14ac:dyDescent="0.2">
      <c r="A29" s="129" t="s">
        <v>7</v>
      </c>
      <c r="B29" s="136" t="s">
        <v>127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>
        <v>1</v>
      </c>
      <c r="N29" s="131">
        <v>1</v>
      </c>
      <c r="O29" s="131"/>
      <c r="P29" s="131"/>
      <c r="Q29" s="131"/>
      <c r="R29" s="131">
        <v>1</v>
      </c>
      <c r="S29" s="131"/>
      <c r="T29" s="131">
        <v>1</v>
      </c>
      <c r="U29" s="131">
        <v>1</v>
      </c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2"/>
      <c r="AO29" s="131"/>
      <c r="AP29" s="131"/>
      <c r="AQ29" s="131"/>
      <c r="AR29" s="131"/>
      <c r="AS29" s="131"/>
      <c r="AT29" s="131"/>
      <c r="AU29" s="131"/>
      <c r="AV29" s="133">
        <f t="shared" si="4"/>
        <v>5</v>
      </c>
      <c r="AW29" s="133">
        <f t="shared" si="5"/>
        <v>0</v>
      </c>
      <c r="AX29" s="133">
        <f t="shared" si="6"/>
        <v>0</v>
      </c>
      <c r="AY29" s="134">
        <f t="shared" si="7"/>
        <v>5</v>
      </c>
    </row>
    <row r="30" spans="1:51" x14ac:dyDescent="0.2">
      <c r="A30" s="129" t="s">
        <v>6</v>
      </c>
      <c r="B30" s="136" t="s">
        <v>148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>
        <v>1</v>
      </c>
      <c r="AM30" s="131"/>
      <c r="AN30" s="132">
        <v>1</v>
      </c>
      <c r="AO30" s="131">
        <v>1</v>
      </c>
      <c r="AP30" s="131"/>
      <c r="AQ30" s="131"/>
      <c r="AR30" s="131"/>
      <c r="AS30" s="131"/>
      <c r="AT30" s="131">
        <v>1</v>
      </c>
      <c r="AU30" s="131">
        <v>1</v>
      </c>
      <c r="AV30" s="133">
        <f t="shared" si="4"/>
        <v>0</v>
      </c>
      <c r="AW30" s="133">
        <f t="shared" si="5"/>
        <v>1</v>
      </c>
      <c r="AX30" s="133">
        <f t="shared" si="6"/>
        <v>4</v>
      </c>
      <c r="AY30" s="134">
        <f t="shared" si="7"/>
        <v>5</v>
      </c>
    </row>
    <row r="31" spans="1:51" ht="11.25" customHeight="1" x14ac:dyDescent="0.2">
      <c r="A31" s="129" t="s">
        <v>5</v>
      </c>
      <c r="B31" s="136" t="s">
        <v>86</v>
      </c>
      <c r="C31" s="131"/>
      <c r="D31" s="131"/>
      <c r="E31" s="131"/>
      <c r="F31" s="131"/>
      <c r="G31" s="131"/>
      <c r="H31" s="131"/>
      <c r="I31" s="131">
        <v>1</v>
      </c>
      <c r="J31" s="131"/>
      <c r="K31" s="131">
        <v>1</v>
      </c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>
        <v>1</v>
      </c>
      <c r="AN31" s="132"/>
      <c r="AO31" s="131"/>
      <c r="AP31" s="131"/>
      <c r="AQ31" s="131"/>
      <c r="AR31" s="131"/>
      <c r="AS31" s="131"/>
      <c r="AT31" s="131">
        <v>1</v>
      </c>
      <c r="AU31" s="131"/>
      <c r="AV31" s="133">
        <f t="shared" si="4"/>
        <v>2</v>
      </c>
      <c r="AW31" s="133">
        <f t="shared" si="5"/>
        <v>1</v>
      </c>
      <c r="AX31" s="133">
        <f t="shared" si="6"/>
        <v>1</v>
      </c>
      <c r="AY31" s="134">
        <f t="shared" si="7"/>
        <v>4</v>
      </c>
    </row>
    <row r="32" spans="1:51" x14ac:dyDescent="0.2">
      <c r="A32" s="129" t="s">
        <v>20</v>
      </c>
      <c r="B32" s="136" t="s">
        <v>87</v>
      </c>
      <c r="C32" s="131"/>
      <c r="D32" s="131"/>
      <c r="E32" s="131"/>
      <c r="F32" s="131">
        <v>1</v>
      </c>
      <c r="G32" s="131"/>
      <c r="H32" s="131"/>
      <c r="I32" s="131">
        <v>1</v>
      </c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>
        <v>1</v>
      </c>
      <c r="AB32" s="131">
        <v>1</v>
      </c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2">
        <v>1</v>
      </c>
      <c r="AO32" s="131">
        <v>1</v>
      </c>
      <c r="AP32" s="131"/>
      <c r="AQ32" s="131">
        <v>1</v>
      </c>
      <c r="AR32" s="131"/>
      <c r="AS32" s="131"/>
      <c r="AT32" s="131"/>
      <c r="AU32" s="131"/>
      <c r="AV32" s="133">
        <f t="shared" si="4"/>
        <v>2</v>
      </c>
      <c r="AW32" s="133">
        <f t="shared" si="5"/>
        <v>2</v>
      </c>
      <c r="AX32" s="133">
        <f t="shared" si="6"/>
        <v>3</v>
      </c>
      <c r="AY32" s="134">
        <f t="shared" si="7"/>
        <v>7</v>
      </c>
    </row>
    <row r="33" spans="1:51" x14ac:dyDescent="0.2">
      <c r="A33" s="129" t="s">
        <v>64</v>
      </c>
      <c r="B33" s="136" t="s">
        <v>88</v>
      </c>
      <c r="C33" s="131">
        <v>1</v>
      </c>
      <c r="D33" s="131"/>
      <c r="E33" s="131"/>
      <c r="F33" s="131">
        <v>1</v>
      </c>
      <c r="G33" s="131">
        <v>1</v>
      </c>
      <c r="H33" s="131"/>
      <c r="I33" s="131">
        <v>1</v>
      </c>
      <c r="J33" s="131">
        <v>1</v>
      </c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>
        <v>1</v>
      </c>
      <c r="W33" s="131"/>
      <c r="X33" s="131"/>
      <c r="Y33" s="131">
        <v>1</v>
      </c>
      <c r="Z33" s="131"/>
      <c r="AA33" s="131">
        <v>1</v>
      </c>
      <c r="AB33" s="131"/>
      <c r="AC33" s="131">
        <v>1</v>
      </c>
      <c r="AD33" s="131">
        <v>1</v>
      </c>
      <c r="AE33" s="131">
        <v>1</v>
      </c>
      <c r="AF33" s="131">
        <v>1</v>
      </c>
      <c r="AG33" s="131"/>
      <c r="AH33" s="131">
        <v>1</v>
      </c>
      <c r="AI33" s="131">
        <v>1</v>
      </c>
      <c r="AJ33" s="131">
        <v>1</v>
      </c>
      <c r="AK33" s="131"/>
      <c r="AL33" s="131"/>
      <c r="AM33" s="131">
        <v>1</v>
      </c>
      <c r="AN33" s="132"/>
      <c r="AO33" s="131">
        <v>1</v>
      </c>
      <c r="AP33" s="131">
        <v>1</v>
      </c>
      <c r="AQ33" s="131"/>
      <c r="AR33" s="131"/>
      <c r="AS33" s="131"/>
      <c r="AT33" s="131">
        <v>1</v>
      </c>
      <c r="AU33" s="131"/>
      <c r="AV33" s="133">
        <f t="shared" si="4"/>
        <v>5</v>
      </c>
      <c r="AW33" s="133">
        <f t="shared" si="5"/>
        <v>11</v>
      </c>
      <c r="AX33" s="133">
        <f t="shared" si="6"/>
        <v>3</v>
      </c>
      <c r="AY33" s="134">
        <f t="shared" si="7"/>
        <v>19</v>
      </c>
    </row>
    <row r="34" spans="1:51" x14ac:dyDescent="0.2">
      <c r="A34" s="129" t="s">
        <v>65</v>
      </c>
      <c r="B34" s="136" t="s">
        <v>90</v>
      </c>
      <c r="C34" s="131">
        <v>1</v>
      </c>
      <c r="D34" s="131"/>
      <c r="E34" s="131"/>
      <c r="F34" s="131">
        <v>1</v>
      </c>
      <c r="G34" s="131">
        <v>1</v>
      </c>
      <c r="H34" s="131"/>
      <c r="I34" s="131">
        <v>1</v>
      </c>
      <c r="J34" s="131">
        <v>1</v>
      </c>
      <c r="K34" s="131"/>
      <c r="L34" s="131"/>
      <c r="M34" s="131"/>
      <c r="N34" s="131"/>
      <c r="O34" s="131">
        <v>1</v>
      </c>
      <c r="P34" s="131">
        <v>1</v>
      </c>
      <c r="Q34" s="131"/>
      <c r="R34" s="131">
        <v>1</v>
      </c>
      <c r="S34" s="131"/>
      <c r="T34" s="131"/>
      <c r="U34" s="131"/>
      <c r="V34" s="131">
        <v>1</v>
      </c>
      <c r="W34" s="131">
        <v>1</v>
      </c>
      <c r="X34" s="131"/>
      <c r="Y34" s="131"/>
      <c r="Z34" s="131">
        <v>1</v>
      </c>
      <c r="AA34" s="131">
        <v>1</v>
      </c>
      <c r="AB34" s="131">
        <v>1</v>
      </c>
      <c r="AC34" s="131"/>
      <c r="AD34" s="131"/>
      <c r="AE34" s="131">
        <v>1</v>
      </c>
      <c r="AF34" s="131"/>
      <c r="AG34" s="131"/>
      <c r="AH34" s="131">
        <v>1</v>
      </c>
      <c r="AI34" s="131">
        <v>1</v>
      </c>
      <c r="AJ34" s="131"/>
      <c r="AK34" s="131"/>
      <c r="AL34" s="131"/>
      <c r="AM34" s="131"/>
      <c r="AN34" s="132"/>
      <c r="AO34" s="131">
        <v>1</v>
      </c>
      <c r="AP34" s="131">
        <v>1</v>
      </c>
      <c r="AQ34" s="131">
        <v>1</v>
      </c>
      <c r="AR34" s="131">
        <v>1</v>
      </c>
      <c r="AS34" s="131">
        <v>1</v>
      </c>
      <c r="AT34" s="131"/>
      <c r="AU34" s="131"/>
      <c r="AV34" s="133">
        <f t="shared" si="4"/>
        <v>8</v>
      </c>
      <c r="AW34" s="133">
        <f t="shared" si="5"/>
        <v>8</v>
      </c>
      <c r="AX34" s="133">
        <f t="shared" si="6"/>
        <v>5</v>
      </c>
      <c r="AY34" s="134">
        <f t="shared" si="7"/>
        <v>21</v>
      </c>
    </row>
    <row r="35" spans="1:51" x14ac:dyDescent="0.2">
      <c r="A35" s="129" t="s">
        <v>66</v>
      </c>
      <c r="B35" s="136" t="s">
        <v>91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>
        <v>1</v>
      </c>
      <c r="N35" s="131"/>
      <c r="O35" s="131"/>
      <c r="P35" s="131"/>
      <c r="Q35" s="131">
        <v>1</v>
      </c>
      <c r="R35" s="131"/>
      <c r="S35" s="131"/>
      <c r="T35" s="131"/>
      <c r="U35" s="131"/>
      <c r="V35" s="131"/>
      <c r="W35" s="131"/>
      <c r="X35" s="131"/>
      <c r="Y35" s="131"/>
      <c r="Z35" s="131"/>
      <c r="AA35" s="131">
        <v>1</v>
      </c>
      <c r="AB35" s="131"/>
      <c r="AC35" s="131"/>
      <c r="AD35" s="131">
        <v>1</v>
      </c>
      <c r="AE35" s="131">
        <v>1</v>
      </c>
      <c r="AF35" s="131"/>
      <c r="AG35" s="131"/>
      <c r="AH35" s="131"/>
      <c r="AI35" s="131"/>
      <c r="AJ35" s="131"/>
      <c r="AK35" s="131"/>
      <c r="AL35" s="131"/>
      <c r="AM35" s="131"/>
      <c r="AN35" s="132">
        <v>1</v>
      </c>
      <c r="AO35" s="132">
        <v>1</v>
      </c>
      <c r="AP35" s="132">
        <v>1</v>
      </c>
      <c r="AQ35" s="132">
        <v>1</v>
      </c>
      <c r="AR35" s="132">
        <v>1</v>
      </c>
      <c r="AS35" s="132">
        <v>1</v>
      </c>
      <c r="AT35" s="132">
        <v>1</v>
      </c>
      <c r="AU35" s="132">
        <v>1</v>
      </c>
      <c r="AV35" s="133">
        <f t="shared" si="4"/>
        <v>2</v>
      </c>
      <c r="AW35" s="133">
        <f t="shared" si="5"/>
        <v>3</v>
      </c>
      <c r="AX35" s="133">
        <f t="shared" si="6"/>
        <v>8</v>
      </c>
      <c r="AY35" s="134">
        <f t="shared" si="7"/>
        <v>13</v>
      </c>
    </row>
    <row r="36" spans="1:51" x14ac:dyDescent="0.2">
      <c r="A36" s="129" t="s">
        <v>67</v>
      </c>
      <c r="B36" s="136" t="s">
        <v>92</v>
      </c>
      <c r="C36" s="131">
        <v>1</v>
      </c>
      <c r="D36" s="131"/>
      <c r="E36" s="131"/>
      <c r="F36" s="131">
        <v>1</v>
      </c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>
        <v>1</v>
      </c>
      <c r="Z36" s="131">
        <v>1</v>
      </c>
      <c r="AA36" s="131">
        <v>1</v>
      </c>
      <c r="AB36" s="131"/>
      <c r="AC36" s="131"/>
      <c r="AD36" s="131">
        <v>1</v>
      </c>
      <c r="AE36" s="131">
        <v>1</v>
      </c>
      <c r="AF36" s="131"/>
      <c r="AG36" s="131"/>
      <c r="AH36" s="131"/>
      <c r="AI36" s="131"/>
      <c r="AJ36" s="131"/>
      <c r="AK36" s="131"/>
      <c r="AL36" s="131"/>
      <c r="AM36" s="131"/>
      <c r="AN36" s="132"/>
      <c r="AO36" s="131"/>
      <c r="AP36" s="131"/>
      <c r="AQ36" s="131"/>
      <c r="AR36" s="131"/>
      <c r="AS36" s="131"/>
      <c r="AT36" s="131"/>
      <c r="AU36" s="131"/>
      <c r="AV36" s="133">
        <f t="shared" si="4"/>
        <v>2</v>
      </c>
      <c r="AW36" s="133">
        <f t="shared" si="5"/>
        <v>5</v>
      </c>
      <c r="AX36" s="133">
        <f t="shared" si="6"/>
        <v>0</v>
      </c>
      <c r="AY36" s="134">
        <f t="shared" si="7"/>
        <v>7</v>
      </c>
    </row>
    <row r="37" spans="1:51" ht="16.8" x14ac:dyDescent="0.2">
      <c r="A37" s="129" t="s">
        <v>80</v>
      </c>
      <c r="B37" s="137" t="s">
        <v>93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>
        <v>1</v>
      </c>
      <c r="N37" s="131"/>
      <c r="O37" s="131"/>
      <c r="P37" s="131"/>
      <c r="Q37" s="131"/>
      <c r="R37" s="131"/>
      <c r="S37" s="131"/>
      <c r="T37" s="131"/>
      <c r="U37" s="131"/>
      <c r="V37" s="131">
        <v>1</v>
      </c>
      <c r="W37" s="131">
        <v>1</v>
      </c>
      <c r="X37" s="131"/>
      <c r="Y37" s="131"/>
      <c r="Z37" s="131"/>
      <c r="AA37" s="131">
        <v>1</v>
      </c>
      <c r="AB37" s="131"/>
      <c r="AC37" s="131"/>
      <c r="AD37" s="131"/>
      <c r="AE37" s="131"/>
      <c r="AF37" s="131"/>
      <c r="AG37" s="131"/>
      <c r="AH37" s="131"/>
      <c r="AI37" s="131"/>
      <c r="AJ37" s="131">
        <v>1</v>
      </c>
      <c r="AK37" s="131"/>
      <c r="AL37" s="131"/>
      <c r="AM37" s="131"/>
      <c r="AN37" s="132"/>
      <c r="AO37" s="131"/>
      <c r="AP37" s="131"/>
      <c r="AQ37" s="131"/>
      <c r="AR37" s="131"/>
      <c r="AS37" s="131"/>
      <c r="AT37" s="131"/>
      <c r="AU37" s="131"/>
      <c r="AV37" s="133">
        <f t="shared" si="4"/>
        <v>1</v>
      </c>
      <c r="AW37" s="133">
        <f t="shared" si="5"/>
        <v>4</v>
      </c>
      <c r="AX37" s="133">
        <f t="shared" si="6"/>
        <v>0</v>
      </c>
      <c r="AY37" s="134">
        <f t="shared" si="7"/>
        <v>5</v>
      </c>
    </row>
    <row r="38" spans="1:51" x14ac:dyDescent="0.2">
      <c r="A38" s="129" t="s">
        <v>81</v>
      </c>
      <c r="B38" s="138" t="s">
        <v>95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>
        <v>1</v>
      </c>
      <c r="R38" s="131"/>
      <c r="S38" s="131"/>
      <c r="T38" s="131"/>
      <c r="U38" s="131">
        <v>1</v>
      </c>
      <c r="V38" s="131"/>
      <c r="W38" s="131"/>
      <c r="X38" s="131"/>
      <c r="Y38" s="131"/>
      <c r="Z38" s="131"/>
      <c r="AA38" s="131"/>
      <c r="AB38" s="131"/>
      <c r="AC38" s="131"/>
      <c r="AD38" s="131">
        <v>1</v>
      </c>
      <c r="AE38" s="131"/>
      <c r="AF38" s="131"/>
      <c r="AG38" s="131"/>
      <c r="AH38" s="131"/>
      <c r="AI38" s="131"/>
      <c r="AJ38" s="131">
        <v>1</v>
      </c>
      <c r="AK38" s="131">
        <v>1</v>
      </c>
      <c r="AL38" s="131"/>
      <c r="AM38" s="131"/>
      <c r="AN38" s="132"/>
      <c r="AO38" s="131"/>
      <c r="AP38" s="131"/>
      <c r="AQ38" s="131"/>
      <c r="AR38" s="131"/>
      <c r="AS38" s="131"/>
      <c r="AT38" s="131"/>
      <c r="AU38" s="131"/>
      <c r="AV38" s="133">
        <f t="shared" si="4"/>
        <v>2</v>
      </c>
      <c r="AW38" s="133">
        <f t="shared" si="5"/>
        <v>3</v>
      </c>
      <c r="AX38" s="133">
        <f t="shared" si="6"/>
        <v>0</v>
      </c>
      <c r="AY38" s="134">
        <f t="shared" si="7"/>
        <v>5</v>
      </c>
    </row>
    <row r="39" spans="1:51" x14ac:dyDescent="0.2">
      <c r="A39" s="129" t="s">
        <v>82</v>
      </c>
      <c r="B39" s="137" t="s">
        <v>96</v>
      </c>
      <c r="C39" s="131"/>
      <c r="D39" s="131">
        <v>1</v>
      </c>
      <c r="E39" s="131"/>
      <c r="F39" s="131"/>
      <c r="G39" s="131"/>
      <c r="H39" s="131"/>
      <c r="I39" s="131"/>
      <c r="J39" s="131"/>
      <c r="K39" s="131">
        <v>1</v>
      </c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2">
        <v>1</v>
      </c>
      <c r="AO39" s="131"/>
      <c r="AP39" s="131"/>
      <c r="AQ39" s="131"/>
      <c r="AR39" s="131"/>
      <c r="AS39" s="131"/>
      <c r="AT39" s="131"/>
      <c r="AU39" s="131"/>
      <c r="AV39" s="133">
        <f t="shared" si="4"/>
        <v>2</v>
      </c>
      <c r="AW39" s="133">
        <f t="shared" si="5"/>
        <v>0</v>
      </c>
      <c r="AX39" s="133">
        <f t="shared" si="6"/>
        <v>1</v>
      </c>
      <c r="AY39" s="134">
        <f t="shared" si="7"/>
        <v>3</v>
      </c>
    </row>
    <row r="40" spans="1:51" x14ac:dyDescent="0.2">
      <c r="A40" s="129" t="s">
        <v>83</v>
      </c>
      <c r="B40" s="137" t="s">
        <v>97</v>
      </c>
      <c r="C40" s="131"/>
      <c r="D40" s="131"/>
      <c r="E40" s="131">
        <v>1</v>
      </c>
      <c r="F40" s="131">
        <v>1</v>
      </c>
      <c r="G40" s="131">
        <v>1</v>
      </c>
      <c r="H40" s="131"/>
      <c r="I40" s="131"/>
      <c r="J40" s="131"/>
      <c r="K40" s="131">
        <v>1</v>
      </c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2">
        <v>1</v>
      </c>
      <c r="AO40" s="131"/>
      <c r="AP40" s="131"/>
      <c r="AQ40" s="131"/>
      <c r="AR40" s="131">
        <v>1</v>
      </c>
      <c r="AS40" s="131"/>
      <c r="AT40" s="131"/>
      <c r="AU40" s="131"/>
      <c r="AV40" s="133">
        <f t="shared" si="4"/>
        <v>4</v>
      </c>
      <c r="AW40" s="133">
        <f t="shared" si="5"/>
        <v>0</v>
      </c>
      <c r="AX40" s="133">
        <f t="shared" si="6"/>
        <v>2</v>
      </c>
      <c r="AY40" s="134">
        <f t="shared" si="7"/>
        <v>6</v>
      </c>
    </row>
    <row r="41" spans="1:51" x14ac:dyDescent="0.2">
      <c r="A41" s="129" t="s">
        <v>84</v>
      </c>
      <c r="B41" s="137" t="s">
        <v>98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>
        <v>1</v>
      </c>
      <c r="U41" s="131"/>
      <c r="V41" s="131">
        <v>1</v>
      </c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2">
        <v>1</v>
      </c>
      <c r="AO41" s="131"/>
      <c r="AP41" s="131"/>
      <c r="AQ41" s="131"/>
      <c r="AR41" s="131"/>
      <c r="AS41" s="131"/>
      <c r="AT41" s="131">
        <v>1</v>
      </c>
      <c r="AU41" s="131"/>
      <c r="AV41" s="133">
        <f t="shared" si="4"/>
        <v>1</v>
      </c>
      <c r="AW41" s="133">
        <f t="shared" si="5"/>
        <v>1</v>
      </c>
      <c r="AX41" s="133">
        <f t="shared" si="6"/>
        <v>2</v>
      </c>
      <c r="AY41" s="134">
        <f t="shared" si="7"/>
        <v>4</v>
      </c>
    </row>
    <row r="42" spans="1:51" x14ac:dyDescent="0.2">
      <c r="A42" s="129" t="s">
        <v>85</v>
      </c>
      <c r="B42" s="137" t="s">
        <v>99</v>
      </c>
      <c r="C42" s="131"/>
      <c r="D42" s="131"/>
      <c r="E42" s="131"/>
      <c r="F42" s="131"/>
      <c r="G42" s="131"/>
      <c r="H42" s="131">
        <v>1</v>
      </c>
      <c r="I42" s="131"/>
      <c r="J42" s="131"/>
      <c r="K42" s="131">
        <v>1</v>
      </c>
      <c r="L42" s="131"/>
      <c r="M42" s="131"/>
      <c r="N42" s="131"/>
      <c r="O42" s="131"/>
      <c r="P42" s="131"/>
      <c r="Q42" s="131">
        <v>1</v>
      </c>
      <c r="R42" s="131"/>
      <c r="S42" s="131"/>
      <c r="T42" s="131">
        <v>1</v>
      </c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>
        <v>1</v>
      </c>
      <c r="AK42" s="131">
        <v>1</v>
      </c>
      <c r="AL42" s="131"/>
      <c r="AM42" s="131"/>
      <c r="AN42" s="132"/>
      <c r="AO42" s="131"/>
      <c r="AP42" s="131"/>
      <c r="AQ42" s="131"/>
      <c r="AR42" s="131"/>
      <c r="AS42" s="131"/>
      <c r="AT42" s="131"/>
      <c r="AU42" s="131"/>
      <c r="AV42" s="133">
        <f t="shared" si="4"/>
        <v>4</v>
      </c>
      <c r="AW42" s="133">
        <f t="shared" si="5"/>
        <v>2</v>
      </c>
      <c r="AX42" s="133">
        <f t="shared" si="6"/>
        <v>0</v>
      </c>
      <c r="AY42" s="134">
        <f t="shared" si="7"/>
        <v>6</v>
      </c>
    </row>
    <row r="43" spans="1:51" x14ac:dyDescent="0.2">
      <c r="A43" s="129" t="s">
        <v>106</v>
      </c>
      <c r="B43" s="137" t="s">
        <v>101</v>
      </c>
      <c r="C43" s="131"/>
      <c r="D43" s="131"/>
      <c r="E43" s="131"/>
      <c r="F43" s="131"/>
      <c r="G43" s="131"/>
      <c r="H43" s="131"/>
      <c r="I43" s="131"/>
      <c r="J43" s="131">
        <v>1</v>
      </c>
      <c r="K43" s="131"/>
      <c r="L43" s="131"/>
      <c r="M43" s="131"/>
      <c r="N43" s="131"/>
      <c r="O43" s="131">
        <v>1</v>
      </c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>
        <v>1</v>
      </c>
      <c r="AE43" s="131"/>
      <c r="AF43" s="131"/>
      <c r="AG43" s="131"/>
      <c r="AH43" s="131"/>
      <c r="AI43" s="131">
        <v>1</v>
      </c>
      <c r="AJ43" s="131"/>
      <c r="AK43" s="131"/>
      <c r="AL43" s="131"/>
      <c r="AM43" s="131"/>
      <c r="AN43" s="132"/>
      <c r="AO43" s="131">
        <v>1</v>
      </c>
      <c r="AP43" s="131">
        <v>1</v>
      </c>
      <c r="AQ43" s="131"/>
      <c r="AR43" s="131"/>
      <c r="AS43" s="131"/>
      <c r="AT43" s="131"/>
      <c r="AU43" s="131"/>
      <c r="AV43" s="133">
        <f t="shared" si="4"/>
        <v>2</v>
      </c>
      <c r="AW43" s="133">
        <f t="shared" si="5"/>
        <v>2</v>
      </c>
      <c r="AX43" s="133">
        <f t="shared" si="6"/>
        <v>2</v>
      </c>
      <c r="AY43" s="134">
        <f t="shared" si="7"/>
        <v>6</v>
      </c>
    </row>
    <row r="44" spans="1:51" x14ac:dyDescent="0.2">
      <c r="A44" s="129" t="s">
        <v>140</v>
      </c>
      <c r="B44" s="137" t="s">
        <v>102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>
        <v>1</v>
      </c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>
        <v>1</v>
      </c>
      <c r="AE44" s="131"/>
      <c r="AF44" s="131"/>
      <c r="AG44" s="131"/>
      <c r="AH44" s="131"/>
      <c r="AI44" s="131">
        <v>1</v>
      </c>
      <c r="AJ44" s="131"/>
      <c r="AK44" s="131"/>
      <c r="AL44" s="131"/>
      <c r="AM44" s="131"/>
      <c r="AN44" s="132"/>
      <c r="AO44" s="131"/>
      <c r="AP44" s="131"/>
      <c r="AQ44" s="131"/>
      <c r="AR44" s="131"/>
      <c r="AS44" s="131"/>
      <c r="AT44" s="131"/>
      <c r="AU44" s="131">
        <v>1</v>
      </c>
      <c r="AV44" s="133">
        <f t="shared" si="4"/>
        <v>1</v>
      </c>
      <c r="AW44" s="133">
        <f t="shared" si="5"/>
        <v>2</v>
      </c>
      <c r="AX44" s="133">
        <f t="shared" si="6"/>
        <v>1</v>
      </c>
      <c r="AY44" s="134">
        <f t="shared" si="7"/>
        <v>4</v>
      </c>
    </row>
    <row r="45" spans="1:51" ht="16.8" x14ac:dyDescent="0.2">
      <c r="A45" s="129" t="s">
        <v>149</v>
      </c>
      <c r="B45" s="137" t="s">
        <v>103</v>
      </c>
      <c r="C45" s="131"/>
      <c r="D45" s="131"/>
      <c r="E45" s="131"/>
      <c r="F45" s="131"/>
      <c r="G45" s="131"/>
      <c r="H45" s="131"/>
      <c r="I45" s="131"/>
      <c r="J45" s="131"/>
      <c r="K45" s="131">
        <v>1</v>
      </c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>
        <v>1</v>
      </c>
      <c r="AM45" s="131"/>
      <c r="AN45" s="132"/>
      <c r="AO45" s="131"/>
      <c r="AP45" s="131"/>
      <c r="AQ45" s="131"/>
      <c r="AR45" s="131"/>
      <c r="AS45" s="131"/>
      <c r="AT45" s="131"/>
      <c r="AU45" s="131">
        <v>1</v>
      </c>
      <c r="AV45" s="133">
        <f t="shared" si="4"/>
        <v>1</v>
      </c>
      <c r="AW45" s="133">
        <f t="shared" si="5"/>
        <v>1</v>
      </c>
      <c r="AX45" s="133">
        <f t="shared" si="6"/>
        <v>1</v>
      </c>
      <c r="AY45" s="134">
        <f t="shared" si="7"/>
        <v>3</v>
      </c>
    </row>
    <row r="46" spans="1:51" x14ac:dyDescent="0.2">
      <c r="A46" s="129" t="s">
        <v>150</v>
      </c>
      <c r="B46" s="137" t="s">
        <v>105</v>
      </c>
      <c r="C46" s="131"/>
      <c r="D46" s="131"/>
      <c r="E46" s="131">
        <v>1</v>
      </c>
      <c r="F46" s="131"/>
      <c r="G46" s="131"/>
      <c r="H46" s="131"/>
      <c r="I46" s="131">
        <v>1</v>
      </c>
      <c r="J46" s="131"/>
      <c r="K46" s="131"/>
      <c r="L46" s="131"/>
      <c r="M46" s="131"/>
      <c r="N46" s="131">
        <v>1</v>
      </c>
      <c r="O46" s="131"/>
      <c r="P46" s="131"/>
      <c r="Q46" s="131"/>
      <c r="R46" s="131">
        <v>1</v>
      </c>
      <c r="S46" s="131"/>
      <c r="T46" s="131"/>
      <c r="U46" s="131"/>
      <c r="V46" s="131">
        <v>1</v>
      </c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2"/>
      <c r="AO46" s="131"/>
      <c r="AP46" s="131"/>
      <c r="AQ46" s="131"/>
      <c r="AR46" s="131"/>
      <c r="AS46" s="131"/>
      <c r="AT46" s="131"/>
      <c r="AU46" s="131"/>
      <c r="AV46" s="133">
        <f t="shared" si="4"/>
        <v>4</v>
      </c>
      <c r="AW46" s="133">
        <f t="shared" si="5"/>
        <v>1</v>
      </c>
      <c r="AX46" s="133">
        <f t="shared" si="6"/>
        <v>0</v>
      </c>
      <c r="AY46" s="134">
        <f t="shared" si="7"/>
        <v>5</v>
      </c>
    </row>
    <row r="47" spans="1:51" x14ac:dyDescent="0.2">
      <c r="A47" s="129" t="s">
        <v>151</v>
      </c>
      <c r="B47" s="136" t="s">
        <v>219</v>
      </c>
      <c r="C47" s="131">
        <v>1</v>
      </c>
      <c r="D47" s="131">
        <v>1</v>
      </c>
      <c r="E47" s="131"/>
      <c r="F47" s="131"/>
      <c r="G47" s="131"/>
      <c r="H47" s="131"/>
      <c r="I47" s="131">
        <v>1</v>
      </c>
      <c r="J47" s="131">
        <v>1</v>
      </c>
      <c r="K47" s="131"/>
      <c r="L47" s="131"/>
      <c r="M47" s="131"/>
      <c r="N47" s="131">
        <v>1</v>
      </c>
      <c r="O47" s="131">
        <v>1</v>
      </c>
      <c r="P47" s="131"/>
      <c r="Q47" s="131"/>
      <c r="R47" s="131">
        <v>1</v>
      </c>
      <c r="S47" s="131"/>
      <c r="T47" s="131"/>
      <c r="U47" s="131">
        <v>1</v>
      </c>
      <c r="V47" s="131">
        <v>1</v>
      </c>
      <c r="W47" s="131">
        <v>1</v>
      </c>
      <c r="X47" s="131"/>
      <c r="Y47" s="131">
        <v>1</v>
      </c>
      <c r="Z47" s="131">
        <v>1</v>
      </c>
      <c r="AA47" s="131">
        <v>1</v>
      </c>
      <c r="AB47" s="131"/>
      <c r="AC47" s="131"/>
      <c r="AD47" s="131">
        <v>1</v>
      </c>
      <c r="AE47" s="131">
        <v>1</v>
      </c>
      <c r="AF47" s="131">
        <v>1</v>
      </c>
      <c r="AG47" s="131"/>
      <c r="AH47" s="131">
        <v>1</v>
      </c>
      <c r="AI47" s="131">
        <v>1</v>
      </c>
      <c r="AJ47" s="131">
        <v>1</v>
      </c>
      <c r="AK47" s="131">
        <v>1</v>
      </c>
      <c r="AL47" s="131"/>
      <c r="AM47" s="131"/>
      <c r="AN47" s="132"/>
      <c r="AO47" s="131">
        <v>1</v>
      </c>
      <c r="AP47" s="131"/>
      <c r="AQ47" s="131">
        <v>1</v>
      </c>
      <c r="AR47" s="131"/>
      <c r="AS47" s="131"/>
      <c r="AT47" s="131"/>
      <c r="AU47" s="131"/>
      <c r="AV47" s="133">
        <f t="shared" si="4"/>
        <v>8</v>
      </c>
      <c r="AW47" s="133">
        <f t="shared" si="5"/>
        <v>12</v>
      </c>
      <c r="AX47" s="133">
        <f t="shared" si="6"/>
        <v>2</v>
      </c>
      <c r="AY47" s="134">
        <f t="shared" si="7"/>
        <v>22</v>
      </c>
    </row>
    <row r="48" spans="1:51" s="146" customFormat="1" x14ac:dyDescent="0.2">
      <c r="A48" s="144" t="s">
        <v>152</v>
      </c>
      <c r="B48" s="145" t="s">
        <v>156</v>
      </c>
      <c r="C48" s="147">
        <v>1</v>
      </c>
      <c r="D48" s="147">
        <v>1</v>
      </c>
      <c r="E48" s="147">
        <v>1</v>
      </c>
      <c r="F48" s="147">
        <v>1</v>
      </c>
      <c r="G48" s="147">
        <v>1</v>
      </c>
      <c r="H48" s="147">
        <v>1</v>
      </c>
      <c r="I48" s="147">
        <v>1</v>
      </c>
      <c r="J48" s="147">
        <v>1</v>
      </c>
      <c r="K48" s="147">
        <v>1</v>
      </c>
      <c r="L48" s="147">
        <v>1</v>
      </c>
      <c r="M48" s="147">
        <v>1</v>
      </c>
      <c r="N48" s="147">
        <v>1</v>
      </c>
      <c r="O48" s="147">
        <v>1</v>
      </c>
      <c r="P48" s="147">
        <v>1</v>
      </c>
      <c r="Q48" s="147">
        <v>1</v>
      </c>
      <c r="R48" s="147">
        <v>1</v>
      </c>
      <c r="S48" s="147">
        <v>1</v>
      </c>
      <c r="T48" s="147">
        <v>1</v>
      </c>
      <c r="U48" s="147">
        <v>1</v>
      </c>
      <c r="V48" s="147">
        <v>1</v>
      </c>
      <c r="W48" s="147">
        <v>1</v>
      </c>
      <c r="X48" s="147">
        <v>1</v>
      </c>
      <c r="Y48" s="147">
        <v>1</v>
      </c>
      <c r="Z48" s="147">
        <v>1</v>
      </c>
      <c r="AA48" s="147">
        <v>1</v>
      </c>
      <c r="AB48" s="147">
        <v>1</v>
      </c>
      <c r="AC48" s="147">
        <v>1</v>
      </c>
      <c r="AD48" s="147">
        <v>1</v>
      </c>
      <c r="AE48" s="147">
        <v>1</v>
      </c>
      <c r="AF48" s="147">
        <v>1</v>
      </c>
      <c r="AG48" s="147">
        <v>1</v>
      </c>
      <c r="AH48" s="147">
        <v>1</v>
      </c>
      <c r="AI48" s="147">
        <v>1</v>
      </c>
      <c r="AJ48" s="147">
        <v>1</v>
      </c>
      <c r="AK48" s="147">
        <v>1</v>
      </c>
      <c r="AL48" s="147">
        <v>1</v>
      </c>
      <c r="AM48" s="147">
        <v>1</v>
      </c>
      <c r="AN48" s="148">
        <v>1</v>
      </c>
      <c r="AO48" s="147">
        <v>1</v>
      </c>
      <c r="AP48" s="147">
        <v>1</v>
      </c>
      <c r="AQ48" s="147">
        <v>1</v>
      </c>
      <c r="AR48" s="147">
        <v>1</v>
      </c>
      <c r="AS48" s="147">
        <v>1</v>
      </c>
      <c r="AT48" s="147">
        <v>1</v>
      </c>
      <c r="AU48" s="147">
        <v>1</v>
      </c>
      <c r="AV48" s="149">
        <f t="shared" si="4"/>
        <v>19</v>
      </c>
      <c r="AW48" s="149">
        <f t="shared" si="5"/>
        <v>18</v>
      </c>
      <c r="AX48" s="149">
        <f t="shared" si="6"/>
        <v>8</v>
      </c>
      <c r="AY48" s="150">
        <f t="shared" si="7"/>
        <v>45</v>
      </c>
    </row>
    <row r="49" spans="1:51" x14ac:dyDescent="0.2">
      <c r="A49" s="142" t="s">
        <v>108</v>
      </c>
      <c r="B49" s="195" t="s">
        <v>220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39"/>
      <c r="AW49" s="135"/>
      <c r="AX49" s="135"/>
      <c r="AY49" s="143"/>
    </row>
    <row r="50" spans="1:51" x14ac:dyDescent="0.2">
      <c r="A50" s="129" t="s">
        <v>10</v>
      </c>
      <c r="B50" s="136" t="s">
        <v>118</v>
      </c>
      <c r="C50" s="131"/>
      <c r="D50" s="131"/>
      <c r="E50" s="131"/>
      <c r="F50" s="131">
        <v>1</v>
      </c>
      <c r="G50" s="131"/>
      <c r="H50" s="131"/>
      <c r="I50" s="131"/>
      <c r="J50" s="131"/>
      <c r="K50" s="131"/>
      <c r="L50" s="131"/>
      <c r="M50" s="131">
        <v>1</v>
      </c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2">
        <v>1</v>
      </c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1"/>
      <c r="AP50" s="131"/>
      <c r="AQ50" s="131"/>
      <c r="AR50" s="131"/>
      <c r="AS50" s="131"/>
      <c r="AT50" s="131"/>
      <c r="AU50" s="131"/>
      <c r="AV50" s="133">
        <f>SUM(C50:U50)</f>
        <v>2</v>
      </c>
      <c r="AW50" s="133">
        <f t="shared" ref="AW50:AW58" si="8">SUM(V50:AM50)</f>
        <v>1</v>
      </c>
      <c r="AX50" s="133">
        <f t="shared" ref="AX50:AX58" si="9">SUM(AN50:AU50)</f>
        <v>0</v>
      </c>
      <c r="AY50" s="134">
        <f t="shared" ref="AY50:AY58" si="10">SUM(C50:AU50)</f>
        <v>3</v>
      </c>
    </row>
    <row r="51" spans="1:51" x14ac:dyDescent="0.2">
      <c r="A51" s="129" t="s">
        <v>9</v>
      </c>
      <c r="B51" s="152" t="s">
        <v>230</v>
      </c>
      <c r="C51" s="131"/>
      <c r="D51" s="131"/>
      <c r="E51" s="131"/>
      <c r="F51" s="131"/>
      <c r="G51" s="131"/>
      <c r="H51" s="131"/>
      <c r="I51" s="131">
        <v>1</v>
      </c>
      <c r="J51" s="131"/>
      <c r="K51" s="131"/>
      <c r="L51" s="131"/>
      <c r="M51" s="131">
        <v>1</v>
      </c>
      <c r="N51" s="131"/>
      <c r="O51" s="131">
        <v>1</v>
      </c>
      <c r="P51" s="131"/>
      <c r="Q51" s="131">
        <v>1</v>
      </c>
      <c r="R51" s="131">
        <v>1</v>
      </c>
      <c r="S51" s="131"/>
      <c r="T51" s="131"/>
      <c r="U51" s="131"/>
      <c r="V51" s="131">
        <v>1</v>
      </c>
      <c r="W51" s="131">
        <v>1</v>
      </c>
      <c r="X51" s="131"/>
      <c r="Y51" s="131"/>
      <c r="Z51" s="131">
        <v>1</v>
      </c>
      <c r="AA51" s="132">
        <v>1</v>
      </c>
      <c r="AB51" s="132">
        <v>1</v>
      </c>
      <c r="AC51" s="132">
        <v>1</v>
      </c>
      <c r="AD51" s="132">
        <v>1</v>
      </c>
      <c r="AE51" s="132">
        <v>1</v>
      </c>
      <c r="AF51" s="132"/>
      <c r="AG51" s="132"/>
      <c r="AH51" s="132"/>
      <c r="AI51" s="132">
        <v>1</v>
      </c>
      <c r="AJ51" s="132"/>
      <c r="AK51" s="132"/>
      <c r="AL51" s="132"/>
      <c r="AM51" s="132"/>
      <c r="AN51" s="132">
        <v>1</v>
      </c>
      <c r="AO51" s="131">
        <v>1</v>
      </c>
      <c r="AP51" s="131">
        <v>1</v>
      </c>
      <c r="AQ51" s="131">
        <v>1</v>
      </c>
      <c r="AR51" s="131">
        <v>1</v>
      </c>
      <c r="AS51" s="131">
        <v>1</v>
      </c>
      <c r="AT51" s="131">
        <v>1</v>
      </c>
      <c r="AU51" s="131">
        <v>1</v>
      </c>
      <c r="AV51" s="133">
        <f>SUM(C51:U51)</f>
        <v>5</v>
      </c>
      <c r="AW51" s="133">
        <f t="shared" si="8"/>
        <v>9</v>
      </c>
      <c r="AX51" s="133">
        <f t="shared" si="9"/>
        <v>8</v>
      </c>
      <c r="AY51" s="134">
        <f t="shared" si="10"/>
        <v>22</v>
      </c>
    </row>
    <row r="52" spans="1:51" x14ac:dyDescent="0.2">
      <c r="A52" s="129" t="s">
        <v>8</v>
      </c>
      <c r="B52" s="137" t="s">
        <v>113</v>
      </c>
      <c r="C52" s="131">
        <v>1</v>
      </c>
      <c r="D52" s="131">
        <v>1</v>
      </c>
      <c r="E52" s="131"/>
      <c r="F52" s="131">
        <v>1</v>
      </c>
      <c r="G52" s="131"/>
      <c r="H52" s="131"/>
      <c r="I52" s="131">
        <v>1</v>
      </c>
      <c r="J52" s="131">
        <v>1</v>
      </c>
      <c r="K52" s="131"/>
      <c r="L52" s="131"/>
      <c r="M52" s="131"/>
      <c r="N52" s="131"/>
      <c r="O52" s="131">
        <v>1</v>
      </c>
      <c r="P52" s="131"/>
      <c r="Q52" s="131"/>
      <c r="R52" s="131">
        <v>1</v>
      </c>
      <c r="S52" s="131"/>
      <c r="T52" s="131"/>
      <c r="U52" s="131"/>
      <c r="V52" s="131">
        <v>1</v>
      </c>
      <c r="W52" s="131">
        <v>1</v>
      </c>
      <c r="X52" s="131"/>
      <c r="Y52" s="131"/>
      <c r="Z52" s="131">
        <v>1</v>
      </c>
      <c r="AA52" s="132">
        <v>1</v>
      </c>
      <c r="AB52" s="132">
        <v>1</v>
      </c>
      <c r="AC52" s="132"/>
      <c r="AD52" s="132">
        <v>1</v>
      </c>
      <c r="AE52" s="132">
        <v>1</v>
      </c>
      <c r="AF52" s="132">
        <v>1</v>
      </c>
      <c r="AG52" s="132">
        <v>1</v>
      </c>
      <c r="AH52" s="132">
        <v>1</v>
      </c>
      <c r="AI52" s="132"/>
      <c r="AJ52" s="132"/>
      <c r="AK52" s="132"/>
      <c r="AL52" s="132"/>
      <c r="AM52" s="132">
        <v>1</v>
      </c>
      <c r="AN52" s="132"/>
      <c r="AO52" s="131"/>
      <c r="AP52" s="131">
        <v>1</v>
      </c>
      <c r="AQ52" s="131"/>
      <c r="AR52" s="131">
        <v>1</v>
      </c>
      <c r="AS52" s="131"/>
      <c r="AT52" s="131"/>
      <c r="AU52" s="131"/>
      <c r="AV52" s="133">
        <f>SUM(C52:U52)</f>
        <v>7</v>
      </c>
      <c r="AW52" s="133">
        <f t="shared" si="8"/>
        <v>11</v>
      </c>
      <c r="AX52" s="133">
        <f t="shared" si="9"/>
        <v>2</v>
      </c>
      <c r="AY52" s="134">
        <f t="shared" si="10"/>
        <v>20</v>
      </c>
    </row>
    <row r="53" spans="1:51" x14ac:dyDescent="0.2">
      <c r="A53" s="129" t="s">
        <v>7</v>
      </c>
      <c r="B53" s="137" t="s">
        <v>76</v>
      </c>
      <c r="C53" s="131"/>
      <c r="D53" s="131">
        <v>1</v>
      </c>
      <c r="E53" s="131"/>
      <c r="F53" s="131"/>
      <c r="G53" s="131">
        <v>1</v>
      </c>
      <c r="H53" s="131"/>
      <c r="I53" s="131"/>
      <c r="J53" s="131"/>
      <c r="K53" s="131"/>
      <c r="L53" s="131"/>
      <c r="M53" s="131">
        <v>1</v>
      </c>
      <c r="N53" s="131"/>
      <c r="O53" s="131"/>
      <c r="P53" s="131"/>
      <c r="Q53" s="131"/>
      <c r="R53" s="131">
        <v>1</v>
      </c>
      <c r="S53" s="131"/>
      <c r="T53" s="131"/>
      <c r="U53" s="131"/>
      <c r="V53" s="131"/>
      <c r="W53" s="131"/>
      <c r="X53" s="131"/>
      <c r="Y53" s="131"/>
      <c r="Z53" s="131"/>
      <c r="AA53" s="132">
        <v>1</v>
      </c>
      <c r="AB53" s="132"/>
      <c r="AC53" s="132">
        <v>1</v>
      </c>
      <c r="AD53" s="132"/>
      <c r="AE53" s="132"/>
      <c r="AF53" s="132"/>
      <c r="AG53" s="132"/>
      <c r="AH53" s="132"/>
      <c r="AI53" s="132"/>
      <c r="AJ53" s="132">
        <v>1</v>
      </c>
      <c r="AK53" s="132"/>
      <c r="AL53" s="132">
        <v>1</v>
      </c>
      <c r="AM53" s="132"/>
      <c r="AN53" s="132"/>
      <c r="AO53" s="131"/>
      <c r="AP53" s="131">
        <v>1</v>
      </c>
      <c r="AQ53" s="131"/>
      <c r="AR53" s="131"/>
      <c r="AS53" s="131"/>
      <c r="AT53" s="131"/>
      <c r="AU53" s="131"/>
      <c r="AV53" s="133">
        <f t="shared" ref="AV53:AV68" si="11">SUM(C53:U53)</f>
        <v>4</v>
      </c>
      <c r="AW53" s="133">
        <f t="shared" si="8"/>
        <v>4</v>
      </c>
      <c r="AX53" s="133">
        <f t="shared" si="9"/>
        <v>1</v>
      </c>
      <c r="AY53" s="134">
        <f t="shared" si="10"/>
        <v>9</v>
      </c>
    </row>
    <row r="54" spans="1:51" ht="16.8" x14ac:dyDescent="0.2">
      <c r="A54" s="129" t="s">
        <v>6</v>
      </c>
      <c r="B54" s="137" t="s">
        <v>114</v>
      </c>
      <c r="C54" s="131">
        <v>1</v>
      </c>
      <c r="D54" s="131"/>
      <c r="E54" s="131"/>
      <c r="F54" s="131">
        <v>1</v>
      </c>
      <c r="G54" s="131"/>
      <c r="H54" s="131"/>
      <c r="I54" s="131">
        <v>1</v>
      </c>
      <c r="J54" s="131">
        <v>1</v>
      </c>
      <c r="K54" s="131"/>
      <c r="L54" s="131"/>
      <c r="M54" s="131"/>
      <c r="N54" s="131"/>
      <c r="O54" s="131"/>
      <c r="P54" s="131">
        <v>1</v>
      </c>
      <c r="Q54" s="131"/>
      <c r="R54" s="131">
        <v>1</v>
      </c>
      <c r="S54" s="131"/>
      <c r="T54" s="131"/>
      <c r="U54" s="131"/>
      <c r="V54" s="131"/>
      <c r="W54" s="131">
        <v>1</v>
      </c>
      <c r="X54" s="131"/>
      <c r="Y54" s="131"/>
      <c r="Z54" s="131"/>
      <c r="AA54" s="132"/>
      <c r="AB54" s="132"/>
      <c r="AC54" s="132"/>
      <c r="AD54" s="132"/>
      <c r="AE54" s="132">
        <v>1</v>
      </c>
      <c r="AF54" s="132"/>
      <c r="AG54" s="132"/>
      <c r="AH54" s="132">
        <v>1</v>
      </c>
      <c r="AI54" s="132"/>
      <c r="AJ54" s="132"/>
      <c r="AK54" s="132"/>
      <c r="AL54" s="132"/>
      <c r="AM54" s="132"/>
      <c r="AN54" s="132"/>
      <c r="AO54" s="131">
        <v>1</v>
      </c>
      <c r="AP54" s="131">
        <v>1</v>
      </c>
      <c r="AQ54" s="131"/>
      <c r="AR54" s="131">
        <v>1</v>
      </c>
      <c r="AS54" s="131"/>
      <c r="AT54" s="131"/>
      <c r="AU54" s="131"/>
      <c r="AV54" s="133">
        <f t="shared" si="11"/>
        <v>6</v>
      </c>
      <c r="AW54" s="133">
        <f t="shared" si="8"/>
        <v>3</v>
      </c>
      <c r="AX54" s="133">
        <f t="shared" si="9"/>
        <v>3</v>
      </c>
      <c r="AY54" s="134">
        <f t="shared" si="10"/>
        <v>12</v>
      </c>
    </row>
    <row r="55" spans="1:51" x14ac:dyDescent="0.2">
      <c r="A55" s="129" t="s">
        <v>5</v>
      </c>
      <c r="B55" s="137" t="s">
        <v>115</v>
      </c>
      <c r="C55" s="131">
        <v>1</v>
      </c>
      <c r="D55" s="131"/>
      <c r="E55" s="131">
        <v>1</v>
      </c>
      <c r="F55" s="131">
        <v>1</v>
      </c>
      <c r="G55" s="131">
        <v>1</v>
      </c>
      <c r="H55" s="131"/>
      <c r="I55" s="131">
        <v>1</v>
      </c>
      <c r="J55" s="131"/>
      <c r="K55" s="131"/>
      <c r="L55" s="131"/>
      <c r="M55" s="131"/>
      <c r="N55" s="131"/>
      <c r="O55" s="131"/>
      <c r="P55" s="131">
        <v>1</v>
      </c>
      <c r="Q55" s="131"/>
      <c r="R55" s="131"/>
      <c r="S55" s="131"/>
      <c r="T55" s="131"/>
      <c r="U55" s="131"/>
      <c r="V55" s="131">
        <v>1</v>
      </c>
      <c r="W55" s="131">
        <v>1</v>
      </c>
      <c r="X55" s="131"/>
      <c r="Y55" s="131">
        <v>1</v>
      </c>
      <c r="Z55" s="131">
        <v>1</v>
      </c>
      <c r="AA55" s="132">
        <v>1</v>
      </c>
      <c r="AB55" s="132">
        <v>1</v>
      </c>
      <c r="AC55" s="132"/>
      <c r="AD55" s="132">
        <v>1</v>
      </c>
      <c r="AE55" s="132">
        <v>1</v>
      </c>
      <c r="AF55" s="132">
        <v>1</v>
      </c>
      <c r="AG55" s="132"/>
      <c r="AH55" s="132"/>
      <c r="AI55" s="132"/>
      <c r="AJ55" s="132"/>
      <c r="AK55" s="132"/>
      <c r="AL55" s="132"/>
      <c r="AM55" s="132"/>
      <c r="AN55" s="132"/>
      <c r="AO55" s="131"/>
      <c r="AP55" s="131">
        <v>1</v>
      </c>
      <c r="AQ55" s="131">
        <v>1</v>
      </c>
      <c r="AR55" s="131">
        <v>1</v>
      </c>
      <c r="AS55" s="131"/>
      <c r="AT55" s="131">
        <v>1</v>
      </c>
      <c r="AU55" s="131"/>
      <c r="AV55" s="133">
        <f t="shared" si="11"/>
        <v>6</v>
      </c>
      <c r="AW55" s="133">
        <f t="shared" si="8"/>
        <v>9</v>
      </c>
      <c r="AX55" s="133">
        <f t="shared" si="9"/>
        <v>4</v>
      </c>
      <c r="AY55" s="134">
        <f t="shared" si="10"/>
        <v>19</v>
      </c>
    </row>
    <row r="56" spans="1:51" x14ac:dyDescent="0.2">
      <c r="A56" s="129" t="s">
        <v>20</v>
      </c>
      <c r="B56" s="137" t="s">
        <v>116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2"/>
      <c r="AB56" s="132"/>
      <c r="AC56" s="132"/>
      <c r="AD56" s="132"/>
      <c r="AE56" s="132"/>
      <c r="AF56" s="132"/>
      <c r="AG56" s="132">
        <v>1</v>
      </c>
      <c r="AH56" s="132"/>
      <c r="AI56" s="132"/>
      <c r="AJ56" s="132"/>
      <c r="AK56" s="132"/>
      <c r="AL56" s="132"/>
      <c r="AM56" s="132"/>
      <c r="AN56" s="132"/>
      <c r="AO56" s="131"/>
      <c r="AP56" s="131"/>
      <c r="AQ56" s="131"/>
      <c r="AR56" s="131"/>
      <c r="AS56" s="131"/>
      <c r="AT56" s="131"/>
      <c r="AU56" s="131"/>
      <c r="AV56" s="133">
        <f t="shared" si="11"/>
        <v>0</v>
      </c>
      <c r="AW56" s="133">
        <f t="shared" si="8"/>
        <v>1</v>
      </c>
      <c r="AX56" s="133">
        <f t="shared" si="9"/>
        <v>0</v>
      </c>
      <c r="AY56" s="134">
        <f t="shared" si="10"/>
        <v>1</v>
      </c>
    </row>
    <row r="57" spans="1:51" ht="16.8" x14ac:dyDescent="0.2">
      <c r="A57" s="129" t="s">
        <v>64</v>
      </c>
      <c r="B57" s="137" t="s">
        <v>117</v>
      </c>
      <c r="C57" s="131"/>
      <c r="D57" s="131"/>
      <c r="E57" s="131">
        <v>1</v>
      </c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1"/>
      <c r="AP57" s="131"/>
      <c r="AQ57" s="131"/>
      <c r="AR57" s="131"/>
      <c r="AS57" s="131"/>
      <c r="AT57" s="131"/>
      <c r="AU57" s="131"/>
      <c r="AV57" s="133">
        <f t="shared" si="11"/>
        <v>1</v>
      </c>
      <c r="AW57" s="133">
        <f t="shared" si="8"/>
        <v>0</v>
      </c>
      <c r="AX57" s="133">
        <f t="shared" si="9"/>
        <v>0</v>
      </c>
      <c r="AY57" s="134">
        <f t="shared" si="10"/>
        <v>1</v>
      </c>
    </row>
    <row r="58" spans="1:51" ht="16.8" x14ac:dyDescent="0.2">
      <c r="A58" s="129" t="s">
        <v>65</v>
      </c>
      <c r="B58" s="140" t="s">
        <v>119</v>
      </c>
      <c r="C58" s="131">
        <v>1</v>
      </c>
      <c r="D58" s="131">
        <v>1</v>
      </c>
      <c r="E58" s="131"/>
      <c r="F58" s="131">
        <v>1</v>
      </c>
      <c r="G58" s="131"/>
      <c r="H58" s="131"/>
      <c r="I58" s="131"/>
      <c r="J58" s="131"/>
      <c r="K58" s="131"/>
      <c r="L58" s="131"/>
      <c r="M58" s="131"/>
      <c r="N58" s="131"/>
      <c r="O58" s="131"/>
      <c r="P58" s="131">
        <v>1</v>
      </c>
      <c r="Q58" s="131">
        <v>1</v>
      </c>
      <c r="R58" s="131"/>
      <c r="S58" s="131"/>
      <c r="T58" s="131"/>
      <c r="U58" s="131"/>
      <c r="V58" s="131"/>
      <c r="W58" s="131"/>
      <c r="X58" s="131"/>
      <c r="Y58" s="131">
        <v>1</v>
      </c>
      <c r="Z58" s="131"/>
      <c r="AA58" s="132"/>
      <c r="AB58" s="132"/>
      <c r="AC58" s="132"/>
      <c r="AD58" s="132">
        <v>1</v>
      </c>
      <c r="AE58" s="132"/>
      <c r="AF58" s="132"/>
      <c r="AG58" s="132"/>
      <c r="AH58" s="132">
        <v>1</v>
      </c>
      <c r="AI58" s="132"/>
      <c r="AJ58" s="132"/>
      <c r="AK58" s="132"/>
      <c r="AL58" s="132"/>
      <c r="AM58" s="132"/>
      <c r="AN58" s="132">
        <v>1</v>
      </c>
      <c r="AO58" s="131"/>
      <c r="AP58" s="131"/>
      <c r="AQ58" s="131"/>
      <c r="AR58" s="131"/>
      <c r="AS58" s="131"/>
      <c r="AT58" s="131"/>
      <c r="AU58" s="131">
        <v>1</v>
      </c>
      <c r="AV58" s="133">
        <f t="shared" si="11"/>
        <v>5</v>
      </c>
      <c r="AW58" s="133">
        <f t="shared" si="8"/>
        <v>3</v>
      </c>
      <c r="AX58" s="133">
        <f t="shared" si="9"/>
        <v>2</v>
      </c>
      <c r="AY58" s="134">
        <f t="shared" si="10"/>
        <v>10</v>
      </c>
    </row>
    <row r="59" spans="1:51" x14ac:dyDescent="0.2">
      <c r="A59" s="142" t="s">
        <v>109</v>
      </c>
      <c r="B59" s="195" t="s">
        <v>221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35"/>
      <c r="AW59" s="135"/>
      <c r="AX59" s="135"/>
      <c r="AY59" s="143"/>
    </row>
    <row r="60" spans="1:51" x14ac:dyDescent="0.2">
      <c r="A60" s="129" t="s">
        <v>10</v>
      </c>
      <c r="B60" s="136" t="s">
        <v>120</v>
      </c>
      <c r="C60" s="131">
        <v>1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2"/>
      <c r="AB60" s="132"/>
      <c r="AC60" s="132"/>
      <c r="AD60" s="132"/>
      <c r="AE60" s="132"/>
      <c r="AF60" s="132"/>
      <c r="AG60" s="132">
        <v>1</v>
      </c>
      <c r="AH60" s="132"/>
      <c r="AI60" s="132">
        <v>1</v>
      </c>
      <c r="AJ60" s="132"/>
      <c r="AK60" s="132"/>
      <c r="AL60" s="132"/>
      <c r="AM60" s="132"/>
      <c r="AN60" s="132"/>
      <c r="AO60" s="131">
        <v>1</v>
      </c>
      <c r="AP60" s="131"/>
      <c r="AQ60" s="131"/>
      <c r="AR60" s="131"/>
      <c r="AS60" s="131"/>
      <c r="AT60" s="131"/>
      <c r="AU60" s="131"/>
      <c r="AV60" s="133">
        <f t="shared" si="11"/>
        <v>1</v>
      </c>
      <c r="AW60" s="133">
        <f t="shared" ref="AW60:AW68" si="12">SUM(V60:AM60)</f>
        <v>2</v>
      </c>
      <c r="AX60" s="133">
        <f t="shared" ref="AX60:AX68" si="13">SUM(AN60:AU60)</f>
        <v>1</v>
      </c>
      <c r="AY60" s="134">
        <f t="shared" ref="AY60:AY68" si="14">SUM(C60:AU60)</f>
        <v>4</v>
      </c>
    </row>
    <row r="61" spans="1:51" x14ac:dyDescent="0.2">
      <c r="A61" s="129" t="s">
        <v>9</v>
      </c>
      <c r="B61" s="137" t="s">
        <v>121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>
        <v>1</v>
      </c>
      <c r="S61" s="131"/>
      <c r="T61" s="131"/>
      <c r="U61" s="131"/>
      <c r="V61" s="131"/>
      <c r="W61" s="131"/>
      <c r="X61" s="131"/>
      <c r="Y61" s="131"/>
      <c r="Z61" s="131"/>
      <c r="AA61" s="132"/>
      <c r="AB61" s="132"/>
      <c r="AC61" s="132"/>
      <c r="AD61" s="132"/>
      <c r="AE61" s="132"/>
      <c r="AF61" s="132"/>
      <c r="AG61" s="132">
        <v>1</v>
      </c>
      <c r="AH61" s="132"/>
      <c r="AI61" s="132"/>
      <c r="AJ61" s="132"/>
      <c r="AK61" s="132"/>
      <c r="AL61" s="132"/>
      <c r="AM61" s="132"/>
      <c r="AN61" s="132"/>
      <c r="AO61" s="131">
        <v>1</v>
      </c>
      <c r="AP61" s="131"/>
      <c r="AQ61" s="131"/>
      <c r="AR61" s="131"/>
      <c r="AS61" s="131"/>
      <c r="AT61" s="131"/>
      <c r="AU61" s="131"/>
      <c r="AV61" s="133">
        <f t="shared" si="11"/>
        <v>1</v>
      </c>
      <c r="AW61" s="133">
        <f t="shared" si="12"/>
        <v>1</v>
      </c>
      <c r="AX61" s="133">
        <f t="shared" si="13"/>
        <v>1</v>
      </c>
      <c r="AY61" s="134">
        <f t="shared" si="14"/>
        <v>3</v>
      </c>
    </row>
    <row r="62" spans="1:51" ht="25.2" x14ac:dyDescent="0.2">
      <c r="A62" s="129" t="s">
        <v>8</v>
      </c>
      <c r="B62" s="153" t="s">
        <v>229</v>
      </c>
      <c r="C62" s="131">
        <v>1</v>
      </c>
      <c r="D62" s="131">
        <v>1</v>
      </c>
      <c r="E62" s="131"/>
      <c r="F62" s="131">
        <v>1</v>
      </c>
      <c r="G62" s="131"/>
      <c r="H62" s="131"/>
      <c r="I62" s="131"/>
      <c r="J62" s="131"/>
      <c r="K62" s="131"/>
      <c r="L62" s="131"/>
      <c r="M62" s="131"/>
      <c r="N62" s="131"/>
      <c r="O62" s="131"/>
      <c r="P62" s="131">
        <v>1</v>
      </c>
      <c r="Q62" s="131">
        <v>1</v>
      </c>
      <c r="R62" s="131"/>
      <c r="S62" s="131"/>
      <c r="T62" s="131"/>
      <c r="U62" s="131"/>
      <c r="V62" s="131"/>
      <c r="W62" s="131"/>
      <c r="X62" s="131"/>
      <c r="Y62" s="131">
        <v>1</v>
      </c>
      <c r="Z62" s="131"/>
      <c r="AA62" s="132"/>
      <c r="AB62" s="132"/>
      <c r="AC62" s="132"/>
      <c r="AD62" s="132">
        <v>1</v>
      </c>
      <c r="AE62" s="132"/>
      <c r="AF62" s="132"/>
      <c r="AG62" s="132"/>
      <c r="AH62" s="132">
        <v>1</v>
      </c>
      <c r="AI62" s="132"/>
      <c r="AJ62" s="132"/>
      <c r="AK62" s="132"/>
      <c r="AL62" s="132"/>
      <c r="AM62" s="132"/>
      <c r="AN62" s="132">
        <v>1</v>
      </c>
      <c r="AO62" s="131"/>
      <c r="AP62" s="131"/>
      <c r="AQ62" s="131"/>
      <c r="AR62" s="131"/>
      <c r="AS62" s="131"/>
      <c r="AT62" s="131"/>
      <c r="AU62" s="131">
        <v>1</v>
      </c>
      <c r="AV62" s="133">
        <f t="shared" si="11"/>
        <v>5</v>
      </c>
      <c r="AW62" s="133">
        <f t="shared" si="12"/>
        <v>3</v>
      </c>
      <c r="AX62" s="133">
        <f t="shared" si="13"/>
        <v>2</v>
      </c>
      <c r="AY62" s="134">
        <f t="shared" si="14"/>
        <v>10</v>
      </c>
    </row>
    <row r="63" spans="1:51" x14ac:dyDescent="0.2">
      <c r="A63" s="129" t="s">
        <v>7</v>
      </c>
      <c r="B63" s="137" t="s">
        <v>222</v>
      </c>
      <c r="C63" s="131"/>
      <c r="D63" s="131"/>
      <c r="E63" s="131"/>
      <c r="F63" s="131">
        <v>1</v>
      </c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2"/>
      <c r="AB63" s="132"/>
      <c r="AC63" s="132"/>
      <c r="AD63" s="132"/>
      <c r="AE63" s="132"/>
      <c r="AF63" s="132"/>
      <c r="AG63" s="132">
        <v>1</v>
      </c>
      <c r="AH63" s="132"/>
      <c r="AI63" s="132"/>
      <c r="AJ63" s="132"/>
      <c r="AK63" s="132"/>
      <c r="AL63" s="132"/>
      <c r="AM63" s="132"/>
      <c r="AN63" s="132">
        <v>1</v>
      </c>
      <c r="AO63" s="131">
        <v>1</v>
      </c>
      <c r="AP63" s="131"/>
      <c r="AQ63" s="131">
        <v>1</v>
      </c>
      <c r="AR63" s="131"/>
      <c r="AS63" s="131"/>
      <c r="AT63" s="131"/>
      <c r="AU63" s="131"/>
      <c r="AV63" s="133">
        <f t="shared" si="11"/>
        <v>1</v>
      </c>
      <c r="AW63" s="133">
        <f t="shared" si="12"/>
        <v>1</v>
      </c>
      <c r="AX63" s="133">
        <f t="shared" si="13"/>
        <v>3</v>
      </c>
      <c r="AY63" s="134">
        <f t="shared" si="14"/>
        <v>5</v>
      </c>
    </row>
    <row r="64" spans="1:51" x14ac:dyDescent="0.2">
      <c r="A64" s="129" t="s">
        <v>6</v>
      </c>
      <c r="B64" s="137" t="s">
        <v>122</v>
      </c>
      <c r="C64" s="131">
        <v>1</v>
      </c>
      <c r="D64" s="131">
        <v>1</v>
      </c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2"/>
      <c r="AB64" s="132"/>
      <c r="AC64" s="132"/>
      <c r="AD64" s="132"/>
      <c r="AE64" s="132"/>
      <c r="AF64" s="132"/>
      <c r="AG64" s="132">
        <v>1</v>
      </c>
      <c r="AH64" s="132"/>
      <c r="AI64" s="132"/>
      <c r="AJ64" s="132"/>
      <c r="AK64" s="132"/>
      <c r="AL64" s="132"/>
      <c r="AM64" s="132"/>
      <c r="AN64" s="132">
        <v>1</v>
      </c>
      <c r="AO64" s="131"/>
      <c r="AP64" s="131"/>
      <c r="AQ64" s="131">
        <v>1</v>
      </c>
      <c r="AR64" s="131"/>
      <c r="AS64" s="131"/>
      <c r="AT64" s="131"/>
      <c r="AU64" s="131"/>
      <c r="AV64" s="133">
        <f>SUM(C64:U64)</f>
        <v>2</v>
      </c>
      <c r="AW64" s="133">
        <f t="shared" si="12"/>
        <v>1</v>
      </c>
      <c r="AX64" s="133">
        <f t="shared" si="13"/>
        <v>2</v>
      </c>
      <c r="AY64" s="134">
        <f t="shared" si="14"/>
        <v>5</v>
      </c>
    </row>
    <row r="65" spans="1:51" x14ac:dyDescent="0.2">
      <c r="A65" s="129" t="s">
        <v>5</v>
      </c>
      <c r="B65" s="137" t="s">
        <v>76</v>
      </c>
      <c r="C65" s="131"/>
      <c r="D65" s="131">
        <v>1</v>
      </c>
      <c r="E65" s="131"/>
      <c r="F65" s="131"/>
      <c r="G65" s="131">
        <v>1</v>
      </c>
      <c r="H65" s="131"/>
      <c r="I65" s="131"/>
      <c r="J65" s="131"/>
      <c r="K65" s="131"/>
      <c r="L65" s="131"/>
      <c r="M65" s="131">
        <v>1</v>
      </c>
      <c r="N65" s="131"/>
      <c r="O65" s="131"/>
      <c r="P65" s="131"/>
      <c r="Q65" s="131"/>
      <c r="R65" s="131">
        <v>1</v>
      </c>
      <c r="S65" s="131"/>
      <c r="T65" s="131"/>
      <c r="U65" s="131"/>
      <c r="V65" s="131"/>
      <c r="W65" s="131"/>
      <c r="X65" s="131"/>
      <c r="Y65" s="131"/>
      <c r="Z65" s="131"/>
      <c r="AA65" s="132">
        <v>1</v>
      </c>
      <c r="AB65" s="132"/>
      <c r="AC65" s="132">
        <v>1</v>
      </c>
      <c r="AD65" s="132"/>
      <c r="AE65" s="132"/>
      <c r="AF65" s="132"/>
      <c r="AG65" s="132"/>
      <c r="AH65" s="132"/>
      <c r="AI65" s="132"/>
      <c r="AJ65" s="132">
        <v>1</v>
      </c>
      <c r="AK65" s="132"/>
      <c r="AL65" s="132">
        <v>1</v>
      </c>
      <c r="AM65" s="132"/>
      <c r="AN65" s="132"/>
      <c r="AO65" s="131"/>
      <c r="AP65" s="131">
        <v>1</v>
      </c>
      <c r="AQ65" s="131"/>
      <c r="AR65" s="131"/>
      <c r="AS65" s="131"/>
      <c r="AT65" s="131"/>
      <c r="AU65" s="131"/>
      <c r="AV65" s="133">
        <f t="shared" si="11"/>
        <v>4</v>
      </c>
      <c r="AW65" s="133">
        <f t="shared" si="12"/>
        <v>4</v>
      </c>
      <c r="AX65" s="133">
        <f t="shared" si="13"/>
        <v>1</v>
      </c>
      <c r="AY65" s="134">
        <f t="shared" si="14"/>
        <v>9</v>
      </c>
    </row>
    <row r="66" spans="1:51" x14ac:dyDescent="0.2">
      <c r="A66" s="129" t="s">
        <v>20</v>
      </c>
      <c r="B66" s="137" t="s">
        <v>112</v>
      </c>
      <c r="C66" s="131"/>
      <c r="D66" s="131"/>
      <c r="E66" s="131"/>
      <c r="F66" s="131"/>
      <c r="G66" s="131"/>
      <c r="H66" s="131"/>
      <c r="I66" s="131">
        <v>1</v>
      </c>
      <c r="J66" s="131"/>
      <c r="K66" s="131"/>
      <c r="L66" s="131"/>
      <c r="M66" s="131">
        <v>1</v>
      </c>
      <c r="N66" s="131"/>
      <c r="O66" s="131">
        <v>1</v>
      </c>
      <c r="P66" s="131"/>
      <c r="Q66" s="131">
        <v>1</v>
      </c>
      <c r="R66" s="131">
        <v>1</v>
      </c>
      <c r="S66" s="131"/>
      <c r="T66" s="131"/>
      <c r="U66" s="131"/>
      <c r="V66" s="131">
        <v>1</v>
      </c>
      <c r="W66" s="131">
        <v>1</v>
      </c>
      <c r="X66" s="131"/>
      <c r="Y66" s="131"/>
      <c r="Z66" s="131">
        <v>1</v>
      </c>
      <c r="AA66" s="132">
        <v>1</v>
      </c>
      <c r="AB66" s="132">
        <v>1</v>
      </c>
      <c r="AC66" s="132">
        <v>1</v>
      </c>
      <c r="AD66" s="132">
        <v>1</v>
      </c>
      <c r="AE66" s="132">
        <v>1</v>
      </c>
      <c r="AF66" s="132"/>
      <c r="AG66" s="132"/>
      <c r="AH66" s="132"/>
      <c r="AI66" s="132"/>
      <c r="AJ66" s="132">
        <v>1</v>
      </c>
      <c r="AK66" s="132"/>
      <c r="AL66" s="132"/>
      <c r="AM66" s="132"/>
      <c r="AN66" s="132">
        <v>1</v>
      </c>
      <c r="AO66" s="131">
        <v>1</v>
      </c>
      <c r="AP66" s="131">
        <v>1</v>
      </c>
      <c r="AQ66" s="131">
        <v>1</v>
      </c>
      <c r="AR66" s="131">
        <v>1</v>
      </c>
      <c r="AS66" s="131">
        <v>1</v>
      </c>
      <c r="AT66" s="131">
        <v>1</v>
      </c>
      <c r="AU66" s="131">
        <v>1</v>
      </c>
      <c r="AV66" s="133">
        <f t="shared" si="11"/>
        <v>5</v>
      </c>
      <c r="AW66" s="133">
        <f t="shared" si="12"/>
        <v>9</v>
      </c>
      <c r="AX66" s="133">
        <f t="shared" si="13"/>
        <v>8</v>
      </c>
      <c r="AY66" s="134">
        <f t="shared" si="14"/>
        <v>22</v>
      </c>
    </row>
    <row r="67" spans="1:51" x14ac:dyDescent="0.2">
      <c r="A67" s="129" t="s">
        <v>64</v>
      </c>
      <c r="B67" s="140" t="s">
        <v>116</v>
      </c>
      <c r="C67" s="131"/>
      <c r="D67" s="131"/>
      <c r="E67" s="131"/>
      <c r="F67" s="131">
        <v>1</v>
      </c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2"/>
      <c r="AB67" s="132"/>
      <c r="AC67" s="132"/>
      <c r="AD67" s="132"/>
      <c r="AE67" s="132"/>
      <c r="AF67" s="132"/>
      <c r="AG67" s="132">
        <v>1</v>
      </c>
      <c r="AH67" s="132"/>
      <c r="AI67" s="132"/>
      <c r="AJ67" s="132"/>
      <c r="AK67" s="132"/>
      <c r="AL67" s="132"/>
      <c r="AM67" s="132"/>
      <c r="AN67" s="132">
        <v>1</v>
      </c>
      <c r="AO67" s="131">
        <v>1</v>
      </c>
      <c r="AP67" s="131"/>
      <c r="AQ67" s="131">
        <v>1</v>
      </c>
      <c r="AR67" s="131"/>
      <c r="AS67" s="131"/>
      <c r="AT67" s="131"/>
      <c r="AU67" s="131"/>
      <c r="AV67" s="133">
        <f t="shared" si="11"/>
        <v>1</v>
      </c>
      <c r="AW67" s="133">
        <f t="shared" si="12"/>
        <v>1</v>
      </c>
      <c r="AX67" s="133">
        <f t="shared" si="13"/>
        <v>3</v>
      </c>
      <c r="AY67" s="134">
        <f t="shared" si="14"/>
        <v>5</v>
      </c>
    </row>
    <row r="68" spans="1:51" x14ac:dyDescent="0.2">
      <c r="A68" s="129" t="s">
        <v>65</v>
      </c>
      <c r="B68" s="140" t="s">
        <v>123</v>
      </c>
      <c r="C68" s="131"/>
      <c r="D68" s="131"/>
      <c r="E68" s="131"/>
      <c r="F68" s="131"/>
      <c r="G68" s="131"/>
      <c r="H68" s="131"/>
      <c r="I68" s="131">
        <v>1</v>
      </c>
      <c r="J68" s="131"/>
      <c r="K68" s="131"/>
      <c r="L68" s="131"/>
      <c r="M68" s="131"/>
      <c r="N68" s="131"/>
      <c r="O68" s="131"/>
      <c r="P68" s="131"/>
      <c r="Q68" s="131"/>
      <c r="R68" s="131">
        <v>1</v>
      </c>
      <c r="S68" s="131"/>
      <c r="T68" s="131"/>
      <c r="U68" s="131"/>
      <c r="V68" s="131"/>
      <c r="W68" s="131"/>
      <c r="X68" s="131"/>
      <c r="Y68" s="131">
        <v>1</v>
      </c>
      <c r="Z68" s="131">
        <v>1</v>
      </c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1"/>
      <c r="AP68" s="131">
        <v>1</v>
      </c>
      <c r="AQ68" s="131"/>
      <c r="AR68" s="131"/>
      <c r="AS68" s="131"/>
      <c r="AT68" s="131"/>
      <c r="AU68" s="131"/>
      <c r="AV68" s="133">
        <f t="shared" si="11"/>
        <v>2</v>
      </c>
      <c r="AW68" s="133">
        <f t="shared" si="12"/>
        <v>2</v>
      </c>
      <c r="AX68" s="133">
        <f t="shared" si="13"/>
        <v>1</v>
      </c>
      <c r="AY68" s="134">
        <f t="shared" si="14"/>
        <v>5</v>
      </c>
    </row>
    <row r="69" spans="1:51" ht="10.5" customHeight="1" x14ac:dyDescent="0.2">
      <c r="A69" s="142" t="s">
        <v>138</v>
      </c>
      <c r="B69" s="195" t="s">
        <v>223</v>
      </c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35"/>
      <c r="AW69" s="135"/>
      <c r="AX69" s="135"/>
      <c r="AY69" s="143"/>
    </row>
    <row r="70" spans="1:51" x14ac:dyDescent="0.2">
      <c r="A70" s="129" t="s">
        <v>10</v>
      </c>
      <c r="B70" s="136" t="s">
        <v>224</v>
      </c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>
        <v>1</v>
      </c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1"/>
      <c r="AP70" s="131">
        <v>1</v>
      </c>
      <c r="AQ70" s="131">
        <v>1</v>
      </c>
      <c r="AR70" s="131"/>
      <c r="AS70" s="131"/>
      <c r="AT70" s="131"/>
      <c r="AU70" s="131"/>
      <c r="AV70" s="133">
        <f t="shared" ref="AV70:AV78" si="15">SUM(C70:U70)</f>
        <v>1</v>
      </c>
      <c r="AW70" s="133">
        <f t="shared" ref="AW70:AW78" si="16">SUM(V70:AM70)</f>
        <v>0</v>
      </c>
      <c r="AX70" s="133">
        <f t="shared" ref="AX70:AX78" si="17">SUM(AN70:AU70)</f>
        <v>2</v>
      </c>
      <c r="AY70" s="134">
        <f t="shared" ref="AY70:AY78" si="18">SUM(C70:AU70)</f>
        <v>3</v>
      </c>
    </row>
    <row r="71" spans="1:51" ht="16.8" x14ac:dyDescent="0.2">
      <c r="A71" s="129" t="s">
        <v>9</v>
      </c>
      <c r="B71" s="137" t="s">
        <v>131</v>
      </c>
      <c r="C71" s="131">
        <v>1</v>
      </c>
      <c r="D71" s="131"/>
      <c r="E71" s="131"/>
      <c r="F71" s="131"/>
      <c r="G71" s="131">
        <v>1</v>
      </c>
      <c r="H71" s="131"/>
      <c r="I71" s="131">
        <v>1</v>
      </c>
      <c r="J71" s="131">
        <v>1</v>
      </c>
      <c r="K71" s="131"/>
      <c r="L71" s="131"/>
      <c r="M71" s="131"/>
      <c r="N71" s="131"/>
      <c r="O71" s="131">
        <v>1</v>
      </c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>
        <v>1</v>
      </c>
      <c r="AA71" s="132">
        <v>1</v>
      </c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>
        <v>1</v>
      </c>
      <c r="AO71" s="131"/>
      <c r="AP71" s="131"/>
      <c r="AQ71" s="131">
        <v>1</v>
      </c>
      <c r="AR71" s="131">
        <v>1</v>
      </c>
      <c r="AS71" s="131"/>
      <c r="AT71" s="131"/>
      <c r="AU71" s="131"/>
      <c r="AV71" s="133">
        <f t="shared" si="15"/>
        <v>5</v>
      </c>
      <c r="AW71" s="133">
        <f t="shared" si="16"/>
        <v>2</v>
      </c>
      <c r="AX71" s="133">
        <f t="shared" si="17"/>
        <v>3</v>
      </c>
      <c r="AY71" s="134">
        <f t="shared" si="18"/>
        <v>10</v>
      </c>
    </row>
    <row r="72" spans="1:51" x14ac:dyDescent="0.2">
      <c r="A72" s="129" t="s">
        <v>8</v>
      </c>
      <c r="B72" s="152" t="s">
        <v>228</v>
      </c>
      <c r="C72" s="131">
        <v>1</v>
      </c>
      <c r="D72" s="131">
        <v>1</v>
      </c>
      <c r="E72" s="131"/>
      <c r="F72" s="131">
        <v>1</v>
      </c>
      <c r="G72" s="131"/>
      <c r="H72" s="131"/>
      <c r="I72" s="131">
        <v>1</v>
      </c>
      <c r="J72" s="131">
        <v>1</v>
      </c>
      <c r="K72" s="131"/>
      <c r="L72" s="131"/>
      <c r="M72" s="131"/>
      <c r="N72" s="131"/>
      <c r="O72" s="131">
        <v>1</v>
      </c>
      <c r="P72" s="131"/>
      <c r="Q72" s="131"/>
      <c r="R72" s="131">
        <v>1</v>
      </c>
      <c r="S72" s="131"/>
      <c r="T72" s="131"/>
      <c r="U72" s="131"/>
      <c r="V72" s="131">
        <v>1</v>
      </c>
      <c r="W72" s="131">
        <v>1</v>
      </c>
      <c r="X72" s="131"/>
      <c r="Y72" s="131"/>
      <c r="Z72" s="131">
        <v>1</v>
      </c>
      <c r="AA72" s="132">
        <v>1</v>
      </c>
      <c r="AB72" s="132">
        <v>1</v>
      </c>
      <c r="AC72" s="132"/>
      <c r="AD72" s="132">
        <v>1</v>
      </c>
      <c r="AE72" s="132">
        <v>1</v>
      </c>
      <c r="AF72" s="132">
        <v>1</v>
      </c>
      <c r="AG72" s="132">
        <v>1</v>
      </c>
      <c r="AH72" s="132">
        <v>1</v>
      </c>
      <c r="AI72" s="132"/>
      <c r="AJ72" s="132"/>
      <c r="AK72" s="132"/>
      <c r="AL72" s="132"/>
      <c r="AM72" s="132">
        <v>1</v>
      </c>
      <c r="AN72" s="132"/>
      <c r="AO72" s="131"/>
      <c r="AP72" s="131">
        <v>1</v>
      </c>
      <c r="AQ72" s="131"/>
      <c r="AR72" s="131">
        <v>1</v>
      </c>
      <c r="AS72" s="131">
        <v>1</v>
      </c>
      <c r="AT72" s="131"/>
      <c r="AU72" s="131"/>
      <c r="AV72" s="133">
        <f t="shared" si="15"/>
        <v>7</v>
      </c>
      <c r="AW72" s="133">
        <f t="shared" si="16"/>
        <v>11</v>
      </c>
      <c r="AX72" s="133">
        <f t="shared" si="17"/>
        <v>3</v>
      </c>
      <c r="AY72" s="134">
        <f t="shared" si="18"/>
        <v>21</v>
      </c>
    </row>
    <row r="73" spans="1:51" ht="16.8" x14ac:dyDescent="0.2">
      <c r="A73" s="129" t="s">
        <v>7</v>
      </c>
      <c r="B73" s="137" t="s">
        <v>132</v>
      </c>
      <c r="C73" s="131">
        <v>1</v>
      </c>
      <c r="D73" s="131"/>
      <c r="E73" s="131">
        <v>1</v>
      </c>
      <c r="F73" s="131">
        <v>1</v>
      </c>
      <c r="G73" s="131"/>
      <c r="H73" s="131"/>
      <c r="I73" s="131">
        <v>1</v>
      </c>
      <c r="J73" s="131">
        <v>1</v>
      </c>
      <c r="K73" s="131"/>
      <c r="L73" s="131">
        <v>1</v>
      </c>
      <c r="M73" s="131"/>
      <c r="N73" s="131"/>
      <c r="O73" s="131">
        <v>1</v>
      </c>
      <c r="P73" s="131"/>
      <c r="Q73" s="131"/>
      <c r="R73" s="131"/>
      <c r="S73" s="131"/>
      <c r="T73" s="131"/>
      <c r="U73" s="131"/>
      <c r="V73" s="131"/>
      <c r="W73" s="131"/>
      <c r="X73" s="131"/>
      <c r="Y73" s="131">
        <v>1</v>
      </c>
      <c r="Z73" s="131">
        <v>1</v>
      </c>
      <c r="AA73" s="132">
        <v>1</v>
      </c>
      <c r="AB73" s="132">
        <v>1</v>
      </c>
      <c r="AC73" s="132">
        <v>1</v>
      </c>
      <c r="AD73" s="132"/>
      <c r="AE73" s="132"/>
      <c r="AF73" s="132"/>
      <c r="AG73" s="132"/>
      <c r="AH73" s="132"/>
      <c r="AI73" s="132">
        <v>1</v>
      </c>
      <c r="AJ73" s="132"/>
      <c r="AK73" s="132"/>
      <c r="AL73" s="132"/>
      <c r="AM73" s="132"/>
      <c r="AN73" s="132"/>
      <c r="AO73" s="131"/>
      <c r="AP73" s="131">
        <v>1</v>
      </c>
      <c r="AQ73" s="131">
        <v>1</v>
      </c>
      <c r="AR73" s="131">
        <v>1</v>
      </c>
      <c r="AS73" s="131">
        <v>1</v>
      </c>
      <c r="AT73" s="131"/>
      <c r="AU73" s="131"/>
      <c r="AV73" s="133">
        <f t="shared" si="15"/>
        <v>7</v>
      </c>
      <c r="AW73" s="133">
        <f t="shared" si="16"/>
        <v>6</v>
      </c>
      <c r="AX73" s="133">
        <f t="shared" si="17"/>
        <v>4</v>
      </c>
      <c r="AY73" s="134">
        <f t="shared" si="18"/>
        <v>17</v>
      </c>
    </row>
    <row r="74" spans="1:51" ht="16.8" x14ac:dyDescent="0.2">
      <c r="A74" s="129" t="s">
        <v>6</v>
      </c>
      <c r="B74" s="137" t="s">
        <v>133</v>
      </c>
      <c r="C74" s="131"/>
      <c r="D74" s="131"/>
      <c r="E74" s="131"/>
      <c r="F74" s="131"/>
      <c r="G74" s="131"/>
      <c r="H74" s="131">
        <v>1</v>
      </c>
      <c r="I74" s="131"/>
      <c r="J74" s="131"/>
      <c r="K74" s="131"/>
      <c r="L74" s="131"/>
      <c r="M74" s="131"/>
      <c r="N74" s="131"/>
      <c r="O74" s="131"/>
      <c r="P74" s="131"/>
      <c r="Q74" s="131"/>
      <c r="R74" s="131">
        <v>1</v>
      </c>
      <c r="S74" s="131"/>
      <c r="T74" s="131"/>
      <c r="U74" s="131"/>
      <c r="V74" s="131">
        <v>1</v>
      </c>
      <c r="W74" s="131">
        <v>1</v>
      </c>
      <c r="X74" s="131"/>
      <c r="Y74" s="131"/>
      <c r="Z74" s="131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1"/>
      <c r="AP74" s="131">
        <v>1</v>
      </c>
      <c r="AQ74" s="131">
        <v>1</v>
      </c>
      <c r="AR74" s="131"/>
      <c r="AS74" s="131">
        <v>1</v>
      </c>
      <c r="AT74" s="131"/>
      <c r="AU74" s="131"/>
      <c r="AV74" s="133">
        <f t="shared" si="15"/>
        <v>2</v>
      </c>
      <c r="AW74" s="133">
        <f t="shared" si="16"/>
        <v>2</v>
      </c>
      <c r="AX74" s="133">
        <f t="shared" si="17"/>
        <v>3</v>
      </c>
      <c r="AY74" s="134">
        <f t="shared" si="18"/>
        <v>7</v>
      </c>
    </row>
    <row r="75" spans="1:51" x14ac:dyDescent="0.2">
      <c r="A75" s="129" t="s">
        <v>5</v>
      </c>
      <c r="B75" s="137" t="s">
        <v>134</v>
      </c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>
        <v>1</v>
      </c>
      <c r="N75" s="131"/>
      <c r="O75" s="131"/>
      <c r="P75" s="131"/>
      <c r="Q75" s="131"/>
      <c r="R75" s="131"/>
      <c r="S75" s="131"/>
      <c r="T75" s="131"/>
      <c r="U75" s="131"/>
      <c r="V75" s="131">
        <v>1</v>
      </c>
      <c r="W75" s="131"/>
      <c r="X75" s="131"/>
      <c r="Y75" s="131"/>
      <c r="Z75" s="131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1"/>
      <c r="AP75" s="131"/>
      <c r="AQ75" s="131">
        <v>1</v>
      </c>
      <c r="AR75" s="131"/>
      <c r="AS75" s="131"/>
      <c r="AT75" s="131"/>
      <c r="AU75" s="131"/>
      <c r="AV75" s="133">
        <f t="shared" si="15"/>
        <v>1</v>
      </c>
      <c r="AW75" s="133">
        <f t="shared" si="16"/>
        <v>1</v>
      </c>
      <c r="AX75" s="133">
        <f t="shared" si="17"/>
        <v>1</v>
      </c>
      <c r="AY75" s="134">
        <f t="shared" si="18"/>
        <v>3</v>
      </c>
    </row>
    <row r="76" spans="1:51" x14ac:dyDescent="0.2">
      <c r="A76" s="129" t="s">
        <v>20</v>
      </c>
      <c r="B76" s="137" t="s">
        <v>135</v>
      </c>
      <c r="C76" s="131"/>
      <c r="D76" s="131">
        <v>1</v>
      </c>
      <c r="E76" s="131"/>
      <c r="F76" s="131"/>
      <c r="G76" s="131">
        <v>1</v>
      </c>
      <c r="H76" s="131"/>
      <c r="I76" s="131"/>
      <c r="J76" s="131"/>
      <c r="K76" s="131"/>
      <c r="L76" s="131"/>
      <c r="M76" s="131">
        <v>1</v>
      </c>
      <c r="N76" s="131"/>
      <c r="O76" s="131"/>
      <c r="P76" s="131"/>
      <c r="Q76" s="131"/>
      <c r="R76" s="131"/>
      <c r="S76" s="131"/>
      <c r="T76" s="131"/>
      <c r="U76" s="131"/>
      <c r="V76" s="131"/>
      <c r="W76" s="131">
        <v>1</v>
      </c>
      <c r="X76" s="131"/>
      <c r="Y76" s="131"/>
      <c r="Z76" s="131"/>
      <c r="AA76" s="132"/>
      <c r="AB76" s="132"/>
      <c r="AC76" s="132"/>
      <c r="AD76" s="132">
        <v>1</v>
      </c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1"/>
      <c r="AP76" s="131"/>
      <c r="AQ76" s="131">
        <v>1</v>
      </c>
      <c r="AR76" s="131"/>
      <c r="AS76" s="131"/>
      <c r="AT76" s="131"/>
      <c r="AU76" s="131"/>
      <c r="AV76" s="133">
        <f t="shared" si="15"/>
        <v>3</v>
      </c>
      <c r="AW76" s="133">
        <f t="shared" si="16"/>
        <v>2</v>
      </c>
      <c r="AX76" s="133">
        <f t="shared" si="17"/>
        <v>1</v>
      </c>
      <c r="AY76" s="134">
        <f t="shared" si="18"/>
        <v>6</v>
      </c>
    </row>
    <row r="77" spans="1:51" x14ac:dyDescent="0.2">
      <c r="A77" s="129" t="s">
        <v>64</v>
      </c>
      <c r="B77" s="140" t="s">
        <v>136</v>
      </c>
      <c r="C77" s="131"/>
      <c r="D77" s="131"/>
      <c r="E77" s="131"/>
      <c r="F77" s="131"/>
      <c r="G77" s="131">
        <v>1</v>
      </c>
      <c r="H77" s="131"/>
      <c r="I77" s="131"/>
      <c r="J77" s="131"/>
      <c r="K77" s="131"/>
      <c r="L77" s="131"/>
      <c r="M77" s="131">
        <v>1</v>
      </c>
      <c r="N77" s="131"/>
      <c r="O77" s="131"/>
      <c r="P77" s="131"/>
      <c r="Q77" s="131"/>
      <c r="R77" s="131">
        <v>1</v>
      </c>
      <c r="S77" s="131"/>
      <c r="T77" s="131"/>
      <c r="U77" s="131"/>
      <c r="V77" s="131"/>
      <c r="W77" s="131"/>
      <c r="X77" s="131"/>
      <c r="Y77" s="131"/>
      <c r="Z77" s="131"/>
      <c r="AA77" s="132"/>
      <c r="AB77" s="132"/>
      <c r="AC77" s="132"/>
      <c r="AD77" s="132"/>
      <c r="AE77" s="132"/>
      <c r="AF77" s="132"/>
      <c r="AG77" s="132">
        <v>1</v>
      </c>
      <c r="AH77" s="132"/>
      <c r="AI77" s="132"/>
      <c r="AJ77" s="132"/>
      <c r="AK77" s="132"/>
      <c r="AL77" s="132"/>
      <c r="AM77" s="132"/>
      <c r="AN77" s="132"/>
      <c r="AO77" s="131"/>
      <c r="AP77" s="131"/>
      <c r="AQ77" s="131">
        <v>1</v>
      </c>
      <c r="AR77" s="131"/>
      <c r="AS77" s="131"/>
      <c r="AT77" s="131"/>
      <c r="AU77" s="131"/>
      <c r="AV77" s="133">
        <f t="shared" si="15"/>
        <v>3</v>
      </c>
      <c r="AW77" s="133">
        <f t="shared" si="16"/>
        <v>1</v>
      </c>
      <c r="AX77" s="133">
        <f t="shared" si="17"/>
        <v>1</v>
      </c>
      <c r="AY77" s="134">
        <f t="shared" si="18"/>
        <v>5</v>
      </c>
    </row>
    <row r="78" spans="1:51" x14ac:dyDescent="0.2">
      <c r="A78" s="129" t="s">
        <v>65</v>
      </c>
      <c r="B78" s="140" t="s">
        <v>137</v>
      </c>
      <c r="C78" s="131"/>
      <c r="D78" s="131"/>
      <c r="E78" s="131"/>
      <c r="F78" s="131"/>
      <c r="G78" s="131"/>
      <c r="H78" s="131">
        <v>1</v>
      </c>
      <c r="I78" s="131"/>
      <c r="J78" s="131"/>
      <c r="K78" s="131"/>
      <c r="L78" s="131"/>
      <c r="M78" s="131"/>
      <c r="N78" s="131"/>
      <c r="O78" s="131"/>
      <c r="P78" s="131"/>
      <c r="Q78" s="131"/>
      <c r="R78" s="131">
        <v>1</v>
      </c>
      <c r="S78" s="131"/>
      <c r="T78" s="131"/>
      <c r="U78" s="131"/>
      <c r="V78" s="131">
        <v>1</v>
      </c>
      <c r="W78" s="131">
        <v>1</v>
      </c>
      <c r="X78" s="131"/>
      <c r="Y78" s="131"/>
      <c r="Z78" s="131"/>
      <c r="AA78" s="132"/>
      <c r="AB78" s="132"/>
      <c r="AC78" s="132"/>
      <c r="AD78" s="132">
        <v>1</v>
      </c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1"/>
      <c r="AP78" s="131"/>
      <c r="AQ78" s="131">
        <v>1</v>
      </c>
      <c r="AR78" s="131"/>
      <c r="AS78" s="131"/>
      <c r="AT78" s="131"/>
      <c r="AU78" s="131"/>
      <c r="AV78" s="133">
        <f t="shared" si="15"/>
        <v>2</v>
      </c>
      <c r="AW78" s="133">
        <f t="shared" si="16"/>
        <v>3</v>
      </c>
      <c r="AX78" s="133">
        <f t="shared" si="17"/>
        <v>1</v>
      </c>
      <c r="AY78" s="134">
        <f t="shared" si="18"/>
        <v>6</v>
      </c>
    </row>
    <row r="79" spans="1:51" x14ac:dyDescent="0.2">
      <c r="A79" s="195" t="s">
        <v>225</v>
      </c>
      <c r="B79" s="195"/>
      <c r="C79" s="141">
        <f t="shared" ref="C79:AH79" si="19">SUM(C6:C10,C12:C24,C26:C48,C50:C58)</f>
        <v>15</v>
      </c>
      <c r="D79" s="141">
        <f t="shared" si="19"/>
        <v>12</v>
      </c>
      <c r="E79" s="141">
        <f t="shared" si="19"/>
        <v>9</v>
      </c>
      <c r="F79" s="141">
        <f t="shared" si="19"/>
        <v>14</v>
      </c>
      <c r="G79" s="141">
        <f t="shared" si="19"/>
        <v>8</v>
      </c>
      <c r="H79" s="141">
        <f t="shared" si="19"/>
        <v>3</v>
      </c>
      <c r="I79" s="141">
        <f t="shared" si="19"/>
        <v>18</v>
      </c>
      <c r="J79" s="141">
        <f t="shared" si="19"/>
        <v>8</v>
      </c>
      <c r="K79" s="141">
        <f t="shared" si="19"/>
        <v>8</v>
      </c>
      <c r="L79" s="141">
        <f t="shared" si="19"/>
        <v>1</v>
      </c>
      <c r="M79" s="141">
        <f t="shared" si="19"/>
        <v>10</v>
      </c>
      <c r="N79" s="141">
        <f t="shared" si="19"/>
        <v>9</v>
      </c>
      <c r="O79" s="141">
        <f t="shared" si="19"/>
        <v>9</v>
      </c>
      <c r="P79" s="141">
        <f t="shared" si="19"/>
        <v>10</v>
      </c>
      <c r="Q79" s="141">
        <f t="shared" si="19"/>
        <v>11</v>
      </c>
      <c r="R79" s="141">
        <f t="shared" si="19"/>
        <v>16</v>
      </c>
      <c r="S79" s="141">
        <f t="shared" si="19"/>
        <v>1</v>
      </c>
      <c r="T79" s="141">
        <f t="shared" si="19"/>
        <v>4</v>
      </c>
      <c r="U79" s="141">
        <f t="shared" si="19"/>
        <v>9</v>
      </c>
      <c r="V79" s="141">
        <f t="shared" si="19"/>
        <v>17</v>
      </c>
      <c r="W79" s="141">
        <f t="shared" si="19"/>
        <v>13</v>
      </c>
      <c r="X79" s="141">
        <f t="shared" si="19"/>
        <v>3</v>
      </c>
      <c r="Y79" s="141">
        <f t="shared" si="19"/>
        <v>7</v>
      </c>
      <c r="Z79" s="141">
        <f t="shared" si="19"/>
        <v>9</v>
      </c>
      <c r="AA79" s="141">
        <f t="shared" si="19"/>
        <v>19</v>
      </c>
      <c r="AB79" s="141">
        <f t="shared" si="19"/>
        <v>11</v>
      </c>
      <c r="AC79" s="141">
        <f t="shared" si="19"/>
        <v>4</v>
      </c>
      <c r="AD79" s="141">
        <f t="shared" si="19"/>
        <v>20</v>
      </c>
      <c r="AE79" s="141">
        <f t="shared" si="19"/>
        <v>14</v>
      </c>
      <c r="AF79" s="141">
        <f t="shared" si="19"/>
        <v>9</v>
      </c>
      <c r="AG79" s="141">
        <f t="shared" si="19"/>
        <v>7</v>
      </c>
      <c r="AH79" s="141">
        <f t="shared" si="19"/>
        <v>9</v>
      </c>
      <c r="AI79" s="141">
        <f t="shared" ref="AI79:AY79" si="20">SUM(AI6:AI10,AI12:AI24,AI26:AI48,AI50:AI58)</f>
        <v>11</v>
      </c>
      <c r="AJ79" s="141">
        <f t="shared" si="20"/>
        <v>13</v>
      </c>
      <c r="AK79" s="141">
        <f t="shared" si="20"/>
        <v>6</v>
      </c>
      <c r="AL79" s="141">
        <f t="shared" si="20"/>
        <v>6</v>
      </c>
      <c r="AM79" s="141">
        <f t="shared" si="20"/>
        <v>7</v>
      </c>
      <c r="AN79" s="141">
        <f t="shared" si="20"/>
        <v>16</v>
      </c>
      <c r="AO79" s="141">
        <f t="shared" si="20"/>
        <v>15</v>
      </c>
      <c r="AP79" s="141">
        <f t="shared" si="20"/>
        <v>10</v>
      </c>
      <c r="AQ79" s="141">
        <f t="shared" si="20"/>
        <v>8</v>
      </c>
      <c r="AR79" s="141">
        <f t="shared" si="20"/>
        <v>8</v>
      </c>
      <c r="AS79" s="141">
        <f t="shared" si="20"/>
        <v>5</v>
      </c>
      <c r="AT79" s="141">
        <f t="shared" si="20"/>
        <v>11</v>
      </c>
      <c r="AU79" s="141">
        <f t="shared" si="20"/>
        <v>13</v>
      </c>
      <c r="AV79" s="141">
        <f t="shared" si="20"/>
        <v>175</v>
      </c>
      <c r="AW79" s="141">
        <f t="shared" si="20"/>
        <v>185</v>
      </c>
      <c r="AX79" s="141">
        <f t="shared" si="20"/>
        <v>86</v>
      </c>
      <c r="AY79" s="141">
        <f t="shared" si="20"/>
        <v>446</v>
      </c>
    </row>
    <row r="80" spans="1:51" x14ac:dyDescent="0.2">
      <c r="A80" s="196" t="s">
        <v>226</v>
      </c>
      <c r="B80" s="197"/>
      <c r="C80" s="141">
        <f t="shared" ref="C80:AH80" si="21">SUM(C6:C10,C12:C24,C26:C48,C60:C68)</f>
        <v>14</v>
      </c>
      <c r="D80" s="141">
        <f t="shared" si="21"/>
        <v>12</v>
      </c>
      <c r="E80" s="141">
        <f t="shared" si="21"/>
        <v>7</v>
      </c>
      <c r="F80" s="141">
        <f t="shared" si="21"/>
        <v>12</v>
      </c>
      <c r="G80" s="141">
        <f t="shared" si="21"/>
        <v>7</v>
      </c>
      <c r="H80" s="141">
        <f t="shared" si="21"/>
        <v>3</v>
      </c>
      <c r="I80" s="141">
        <f t="shared" si="21"/>
        <v>16</v>
      </c>
      <c r="J80" s="141">
        <f t="shared" si="21"/>
        <v>6</v>
      </c>
      <c r="K80" s="141">
        <f t="shared" si="21"/>
        <v>8</v>
      </c>
      <c r="L80" s="141">
        <f t="shared" si="21"/>
        <v>1</v>
      </c>
      <c r="M80" s="141">
        <f t="shared" si="21"/>
        <v>9</v>
      </c>
      <c r="N80" s="141">
        <f t="shared" si="21"/>
        <v>9</v>
      </c>
      <c r="O80" s="141">
        <f t="shared" si="21"/>
        <v>8</v>
      </c>
      <c r="P80" s="141">
        <f t="shared" si="21"/>
        <v>8</v>
      </c>
      <c r="Q80" s="141">
        <f t="shared" si="21"/>
        <v>11</v>
      </c>
      <c r="R80" s="141">
        <f t="shared" si="21"/>
        <v>16</v>
      </c>
      <c r="S80" s="141">
        <f t="shared" si="21"/>
        <v>1</v>
      </c>
      <c r="T80" s="141">
        <f t="shared" si="21"/>
        <v>4</v>
      </c>
      <c r="U80" s="141">
        <f t="shared" si="21"/>
        <v>9</v>
      </c>
      <c r="V80" s="141">
        <f t="shared" si="21"/>
        <v>15</v>
      </c>
      <c r="W80" s="141">
        <f t="shared" si="21"/>
        <v>10</v>
      </c>
      <c r="X80" s="141">
        <f t="shared" si="21"/>
        <v>3</v>
      </c>
      <c r="Y80" s="141">
        <f t="shared" si="21"/>
        <v>7</v>
      </c>
      <c r="Z80" s="141">
        <f t="shared" si="21"/>
        <v>8</v>
      </c>
      <c r="AA80" s="141">
        <f t="shared" si="21"/>
        <v>16</v>
      </c>
      <c r="AB80" s="141">
        <f t="shared" si="21"/>
        <v>9</v>
      </c>
      <c r="AC80" s="141">
        <f t="shared" si="21"/>
        <v>4</v>
      </c>
      <c r="AD80" s="141">
        <f t="shared" si="21"/>
        <v>18</v>
      </c>
      <c r="AE80" s="141">
        <f t="shared" si="21"/>
        <v>11</v>
      </c>
      <c r="AF80" s="141">
        <f t="shared" si="21"/>
        <v>7</v>
      </c>
      <c r="AG80" s="141">
        <f t="shared" si="21"/>
        <v>10</v>
      </c>
      <c r="AH80" s="141">
        <f t="shared" si="21"/>
        <v>7</v>
      </c>
      <c r="AI80" s="141">
        <f t="shared" ref="AI80:AY80" si="22">SUM(AI6:AI10,AI12:AI24,AI26:AI48,AI60:AI68)</f>
        <v>11</v>
      </c>
      <c r="AJ80" s="141">
        <f t="shared" si="22"/>
        <v>14</v>
      </c>
      <c r="AK80" s="141">
        <f t="shared" si="22"/>
        <v>6</v>
      </c>
      <c r="AL80" s="141">
        <f t="shared" si="22"/>
        <v>6</v>
      </c>
      <c r="AM80" s="141">
        <f t="shared" si="22"/>
        <v>6</v>
      </c>
      <c r="AN80" s="141">
        <f t="shared" si="22"/>
        <v>19</v>
      </c>
      <c r="AO80" s="141">
        <f t="shared" si="22"/>
        <v>18</v>
      </c>
      <c r="AP80" s="141">
        <f t="shared" si="22"/>
        <v>8</v>
      </c>
      <c r="AQ80" s="141">
        <f t="shared" si="22"/>
        <v>10</v>
      </c>
      <c r="AR80" s="141">
        <f t="shared" si="22"/>
        <v>5</v>
      </c>
      <c r="AS80" s="141">
        <f t="shared" si="22"/>
        <v>5</v>
      </c>
      <c r="AT80" s="141">
        <f t="shared" si="22"/>
        <v>10</v>
      </c>
      <c r="AU80" s="141">
        <f t="shared" si="22"/>
        <v>13</v>
      </c>
      <c r="AV80" s="141">
        <f t="shared" si="22"/>
        <v>161</v>
      </c>
      <c r="AW80" s="141">
        <f t="shared" si="22"/>
        <v>168</v>
      </c>
      <c r="AX80" s="141">
        <f t="shared" si="22"/>
        <v>88</v>
      </c>
      <c r="AY80" s="141">
        <f t="shared" si="22"/>
        <v>417</v>
      </c>
    </row>
    <row r="81" spans="1:51" ht="10.5" customHeight="1" x14ac:dyDescent="0.2">
      <c r="A81" s="195" t="s">
        <v>227</v>
      </c>
      <c r="B81" s="195"/>
      <c r="C81" s="141">
        <f t="shared" ref="C81:AH81" si="23">SUM(C6:C10,C12:C24,C26:C48,C70:C78)</f>
        <v>14</v>
      </c>
      <c r="D81" s="141">
        <f t="shared" si="23"/>
        <v>11</v>
      </c>
      <c r="E81" s="141">
        <f t="shared" si="23"/>
        <v>8</v>
      </c>
      <c r="F81" s="141">
        <f t="shared" si="23"/>
        <v>11</v>
      </c>
      <c r="G81" s="141">
        <f t="shared" si="23"/>
        <v>9</v>
      </c>
      <c r="H81" s="141">
        <f t="shared" si="23"/>
        <v>5</v>
      </c>
      <c r="I81" s="141">
        <f t="shared" si="23"/>
        <v>17</v>
      </c>
      <c r="J81" s="141">
        <f t="shared" si="23"/>
        <v>9</v>
      </c>
      <c r="K81" s="141">
        <f t="shared" si="23"/>
        <v>8</v>
      </c>
      <c r="L81" s="141">
        <f t="shared" si="23"/>
        <v>2</v>
      </c>
      <c r="M81" s="141">
        <f t="shared" si="23"/>
        <v>11</v>
      </c>
      <c r="N81" s="141">
        <f t="shared" si="23"/>
        <v>9</v>
      </c>
      <c r="O81" s="141">
        <f t="shared" si="23"/>
        <v>10</v>
      </c>
      <c r="P81" s="141">
        <f t="shared" si="23"/>
        <v>7</v>
      </c>
      <c r="Q81" s="141">
        <f t="shared" si="23"/>
        <v>9</v>
      </c>
      <c r="R81" s="141">
        <f t="shared" si="23"/>
        <v>16</v>
      </c>
      <c r="S81" s="141">
        <f t="shared" si="23"/>
        <v>1</v>
      </c>
      <c r="T81" s="141">
        <f t="shared" si="23"/>
        <v>4</v>
      </c>
      <c r="U81" s="141">
        <f t="shared" si="23"/>
        <v>9</v>
      </c>
      <c r="V81" s="141">
        <f t="shared" si="23"/>
        <v>18</v>
      </c>
      <c r="W81" s="141">
        <f t="shared" si="23"/>
        <v>13</v>
      </c>
      <c r="X81" s="141">
        <f t="shared" si="23"/>
        <v>3</v>
      </c>
      <c r="Y81" s="141">
        <f t="shared" si="23"/>
        <v>6</v>
      </c>
      <c r="Z81" s="141">
        <f t="shared" si="23"/>
        <v>9</v>
      </c>
      <c r="AA81" s="141">
        <f t="shared" si="23"/>
        <v>17</v>
      </c>
      <c r="AB81" s="141">
        <f t="shared" si="23"/>
        <v>10</v>
      </c>
      <c r="AC81" s="141">
        <f t="shared" si="23"/>
        <v>3</v>
      </c>
      <c r="AD81" s="141">
        <f t="shared" si="23"/>
        <v>19</v>
      </c>
      <c r="AE81" s="141">
        <f t="shared" si="23"/>
        <v>11</v>
      </c>
      <c r="AF81" s="141">
        <f t="shared" si="23"/>
        <v>8</v>
      </c>
      <c r="AG81" s="141">
        <f t="shared" si="23"/>
        <v>7</v>
      </c>
      <c r="AH81" s="141">
        <f t="shared" si="23"/>
        <v>7</v>
      </c>
      <c r="AI81" s="141">
        <f t="shared" ref="AI81:AY81" si="24">SUM(AI6:AI10,AI12:AI24,AI26:AI48,AI70:AI78)</f>
        <v>11</v>
      </c>
      <c r="AJ81" s="141">
        <f t="shared" si="24"/>
        <v>12</v>
      </c>
      <c r="AK81" s="141">
        <f t="shared" si="24"/>
        <v>6</v>
      </c>
      <c r="AL81" s="141">
        <f t="shared" si="24"/>
        <v>5</v>
      </c>
      <c r="AM81" s="141">
        <f t="shared" si="24"/>
        <v>7</v>
      </c>
      <c r="AN81" s="141">
        <f t="shared" si="24"/>
        <v>15</v>
      </c>
      <c r="AO81" s="141">
        <f t="shared" si="24"/>
        <v>13</v>
      </c>
      <c r="AP81" s="141">
        <f t="shared" si="24"/>
        <v>9</v>
      </c>
      <c r="AQ81" s="141">
        <f t="shared" si="24"/>
        <v>14</v>
      </c>
      <c r="AR81" s="141">
        <f t="shared" si="24"/>
        <v>7</v>
      </c>
      <c r="AS81" s="141">
        <f t="shared" si="24"/>
        <v>7</v>
      </c>
      <c r="AT81" s="141">
        <f t="shared" si="24"/>
        <v>9</v>
      </c>
      <c r="AU81" s="141">
        <f t="shared" si="24"/>
        <v>11</v>
      </c>
      <c r="AV81" s="141">
        <f t="shared" si="24"/>
        <v>170</v>
      </c>
      <c r="AW81" s="141">
        <f t="shared" si="24"/>
        <v>172</v>
      </c>
      <c r="AX81" s="141">
        <f t="shared" si="24"/>
        <v>85</v>
      </c>
      <c r="AY81" s="141">
        <f t="shared" si="24"/>
        <v>427</v>
      </c>
    </row>
  </sheetData>
  <mergeCells count="22">
    <mergeCell ref="B59:AU59"/>
    <mergeCell ref="B69:AU69"/>
    <mergeCell ref="A79:B79"/>
    <mergeCell ref="A80:B80"/>
    <mergeCell ref="A81:B81"/>
    <mergeCell ref="AV4:AY4"/>
    <mergeCell ref="B5:AU5"/>
    <mergeCell ref="B11:AU11"/>
    <mergeCell ref="B25:AU25"/>
    <mergeCell ref="B49:AU49"/>
    <mergeCell ref="AZ4:AZ5"/>
    <mergeCell ref="BA4:BA5"/>
    <mergeCell ref="BB4:BB5"/>
    <mergeCell ref="BC4:BC5"/>
    <mergeCell ref="BD4:BD5"/>
    <mergeCell ref="BJ4:BJ5"/>
    <mergeCell ref="BK4:BK5"/>
    <mergeCell ref="BE4:BE5"/>
    <mergeCell ref="BF4:BF5"/>
    <mergeCell ref="BG4:BG5"/>
    <mergeCell ref="BH4:BH5"/>
    <mergeCell ref="BI4:BI5"/>
  </mergeCells>
  <pageMargins left="0.23622047244094488" right="0.23622047244094488" top="0.55118110236220474" bottom="0.55118110236220474" header="0.31496062992125984" footer="0.31496062992125984"/>
  <pageSetup paperSize="8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A132"/>
  <sheetViews>
    <sheetView showGridLines="0" tabSelected="1" view="pageBreakPreview" zoomScale="40" zoomScaleNormal="40" zoomScaleSheetLayoutView="40" workbookViewId="0">
      <pane ySplit="7" topLeftCell="A83" activePane="bottomLeft" state="frozen"/>
      <selection pane="bottomLeft" activeCell="I94" sqref="I94"/>
    </sheetView>
  </sheetViews>
  <sheetFormatPr defaultColWidth="8.88671875" defaultRowHeight="34.799999999999997" x14ac:dyDescent="0.55000000000000004"/>
  <cols>
    <col min="1" max="1" width="12.44140625" style="13" customWidth="1"/>
    <col min="2" max="2" width="129.44140625" style="108" customWidth="1"/>
    <col min="3" max="3" width="22" style="25" customWidth="1"/>
    <col min="4" max="4" width="15.5546875" style="2" customWidth="1"/>
    <col min="5" max="5" width="16.44140625" style="2" customWidth="1"/>
    <col min="6" max="6" width="13.44140625" style="2" customWidth="1"/>
    <col min="7" max="7" width="16" style="2" customWidth="1"/>
    <col min="8" max="9" width="13.109375" style="2" customWidth="1"/>
    <col min="10" max="11" width="11.5546875" style="2" customWidth="1"/>
    <col min="12" max="12" width="10" style="2" customWidth="1"/>
    <col min="13" max="13" width="13.109375" style="2" customWidth="1"/>
    <col min="14" max="14" width="13.5546875" style="2" customWidth="1"/>
    <col min="15" max="38" width="11.5546875" style="12" customWidth="1"/>
    <col min="39" max="44" width="9.5546875" style="13" customWidth="1"/>
    <col min="45" max="45" width="12.44140625" style="20" customWidth="1"/>
    <col min="46" max="46" width="13.88671875" style="20" customWidth="1"/>
    <col min="47" max="47" width="10.88671875" style="20" customWidth="1"/>
    <col min="48" max="48" width="9.5546875" style="16" customWidth="1"/>
    <col min="49" max="16384" width="8.88671875" style="16"/>
  </cols>
  <sheetData>
    <row r="1" spans="1:48" s="6" customFormat="1" ht="51.75" customHeight="1" x14ac:dyDescent="0.25">
      <c r="A1" s="201" t="s">
        <v>235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1"/>
      <c r="AN1" s="1"/>
      <c r="AO1" s="1"/>
      <c r="AP1" s="3"/>
      <c r="AQ1" s="3"/>
      <c r="AR1" s="3"/>
      <c r="AS1" s="5"/>
      <c r="AT1" s="5"/>
      <c r="AU1" s="5"/>
    </row>
    <row r="2" spans="1:48" s="6" customFormat="1" ht="21.75" customHeight="1" x14ac:dyDescent="0.25">
      <c r="A2" s="66" t="s">
        <v>34</v>
      </c>
      <c r="B2" s="103"/>
      <c r="C2" s="26"/>
      <c r="D2" s="26"/>
      <c r="E2" s="26"/>
      <c r="F2" s="26"/>
      <c r="G2" s="26"/>
      <c r="H2" s="26"/>
      <c r="I2" s="157"/>
      <c r="J2" s="26"/>
      <c r="K2" s="26"/>
      <c r="L2" s="26"/>
      <c r="M2" s="26"/>
      <c r="N2" s="2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1"/>
      <c r="AN2" s="1"/>
      <c r="AO2" s="1"/>
      <c r="AP2" s="3"/>
      <c r="AQ2" s="3"/>
      <c r="AR2" s="3"/>
      <c r="AS2" s="5"/>
      <c r="AT2" s="5"/>
      <c r="AU2" s="5"/>
      <c r="AV2" s="6" t="s">
        <v>234</v>
      </c>
    </row>
    <row r="3" spans="1:48" s="6" customFormat="1" ht="6" hidden="1" customHeight="1" x14ac:dyDescent="0.25">
      <c r="A3" s="26"/>
      <c r="B3" s="104"/>
      <c r="C3" s="26"/>
      <c r="D3" s="26"/>
      <c r="E3" s="26"/>
      <c r="F3" s="26"/>
      <c r="G3" s="26"/>
      <c r="H3" s="26"/>
      <c r="I3" s="157"/>
      <c r="J3" s="26"/>
      <c r="K3" s="26"/>
      <c r="L3" s="26"/>
      <c r="M3" s="26"/>
      <c r="N3" s="2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1"/>
      <c r="AN3" s="1"/>
      <c r="AO3" s="1"/>
      <c r="AP3" s="3"/>
      <c r="AQ3" s="3"/>
      <c r="AR3" s="3"/>
      <c r="AS3" s="5"/>
      <c r="AT3" s="5"/>
      <c r="AU3" s="5"/>
    </row>
    <row r="4" spans="1:48" s="7" customFormat="1" ht="53.25" customHeight="1" x14ac:dyDescent="0.25">
      <c r="A4" s="198" t="s">
        <v>11</v>
      </c>
      <c r="B4" s="203" t="s">
        <v>12</v>
      </c>
      <c r="C4" s="202" t="s">
        <v>31</v>
      </c>
      <c r="D4" s="198" t="s">
        <v>36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 t="s">
        <v>37</v>
      </c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228" t="s">
        <v>42</v>
      </c>
      <c r="AN4" s="229"/>
      <c r="AO4" s="229"/>
      <c r="AP4" s="229"/>
      <c r="AQ4" s="229"/>
      <c r="AR4" s="229"/>
      <c r="AS4" s="229"/>
      <c r="AT4" s="229"/>
      <c r="AU4" s="229"/>
      <c r="AV4" s="230"/>
    </row>
    <row r="5" spans="1:48" s="7" customFormat="1" ht="53.25" customHeight="1" x14ac:dyDescent="0.25">
      <c r="A5" s="198"/>
      <c r="B5" s="203"/>
      <c r="C5" s="202"/>
      <c r="D5" s="202" t="s">
        <v>45</v>
      </c>
      <c r="E5" s="208" t="s">
        <v>46</v>
      </c>
      <c r="F5" s="211" t="s">
        <v>40</v>
      </c>
      <c r="G5" s="208" t="s">
        <v>48</v>
      </c>
      <c r="H5" s="205" t="s">
        <v>32</v>
      </c>
      <c r="I5" s="158"/>
      <c r="J5" s="205" t="s">
        <v>239</v>
      </c>
      <c r="K5" s="205" t="s">
        <v>50</v>
      </c>
      <c r="L5" s="205" t="s">
        <v>33</v>
      </c>
      <c r="M5" s="208" t="s">
        <v>49</v>
      </c>
      <c r="N5" s="202" t="s">
        <v>47</v>
      </c>
      <c r="O5" s="198" t="s">
        <v>3</v>
      </c>
      <c r="P5" s="198"/>
      <c r="Q5" s="198"/>
      <c r="R5" s="198"/>
      <c r="S5" s="198"/>
      <c r="T5" s="198"/>
      <c r="U5" s="198"/>
      <c r="V5" s="198"/>
      <c r="W5" s="198" t="s">
        <v>35</v>
      </c>
      <c r="X5" s="198"/>
      <c r="Y5" s="198"/>
      <c r="Z5" s="198"/>
      <c r="AA5" s="198"/>
      <c r="AB5" s="198"/>
      <c r="AC5" s="198"/>
      <c r="AD5" s="198"/>
      <c r="AE5" s="198" t="s">
        <v>4</v>
      </c>
      <c r="AF5" s="198"/>
      <c r="AG5" s="198"/>
      <c r="AH5" s="198"/>
      <c r="AI5" s="198"/>
      <c r="AJ5" s="198"/>
      <c r="AK5" s="198"/>
      <c r="AL5" s="198"/>
      <c r="AM5" s="228" t="s">
        <v>43</v>
      </c>
      <c r="AN5" s="229"/>
      <c r="AO5" s="229"/>
      <c r="AP5" s="229"/>
      <c r="AQ5" s="229"/>
      <c r="AR5" s="229"/>
      <c r="AS5" s="228" t="s">
        <v>44</v>
      </c>
      <c r="AT5" s="229"/>
      <c r="AU5" s="229"/>
      <c r="AV5" s="230"/>
    </row>
    <row r="6" spans="1:48" s="7" customFormat="1" ht="52.5" customHeight="1" x14ac:dyDescent="0.25">
      <c r="A6" s="198"/>
      <c r="B6" s="204"/>
      <c r="C6" s="202"/>
      <c r="D6" s="202"/>
      <c r="E6" s="209"/>
      <c r="F6" s="212"/>
      <c r="G6" s="209"/>
      <c r="H6" s="206"/>
      <c r="I6" s="159"/>
      <c r="J6" s="206"/>
      <c r="K6" s="206"/>
      <c r="L6" s="206"/>
      <c r="M6" s="209"/>
      <c r="N6" s="202"/>
      <c r="O6" s="198" t="s">
        <v>14</v>
      </c>
      <c r="P6" s="198"/>
      <c r="Q6" s="198"/>
      <c r="R6" s="198"/>
      <c r="S6" s="198" t="s">
        <v>15</v>
      </c>
      <c r="T6" s="198"/>
      <c r="U6" s="198"/>
      <c r="V6" s="198"/>
      <c r="W6" s="198" t="s">
        <v>16</v>
      </c>
      <c r="X6" s="198"/>
      <c r="Y6" s="198"/>
      <c r="Z6" s="198"/>
      <c r="AA6" s="198" t="s">
        <v>17</v>
      </c>
      <c r="AB6" s="198"/>
      <c r="AC6" s="198"/>
      <c r="AD6" s="198"/>
      <c r="AE6" s="198" t="s">
        <v>23</v>
      </c>
      <c r="AF6" s="198"/>
      <c r="AG6" s="198"/>
      <c r="AH6" s="198"/>
      <c r="AI6" s="198" t="s">
        <v>24</v>
      </c>
      <c r="AJ6" s="198"/>
      <c r="AK6" s="198"/>
      <c r="AL6" s="198"/>
      <c r="AM6" s="231" t="s">
        <v>0</v>
      </c>
      <c r="AN6" s="231" t="s">
        <v>1</v>
      </c>
      <c r="AO6" s="231" t="s">
        <v>2</v>
      </c>
      <c r="AP6" s="231" t="s">
        <v>25</v>
      </c>
      <c r="AQ6" s="231" t="s">
        <v>26</v>
      </c>
      <c r="AR6" s="231" t="s">
        <v>27</v>
      </c>
      <c r="AS6" s="208" t="s">
        <v>158</v>
      </c>
      <c r="AT6" s="233" t="s">
        <v>159</v>
      </c>
      <c r="AU6" s="208" t="s">
        <v>160</v>
      </c>
      <c r="AV6" s="211" t="s">
        <v>39</v>
      </c>
    </row>
    <row r="7" spans="1:48" s="7" customFormat="1" ht="296.25" customHeight="1" x14ac:dyDescent="0.25">
      <c r="A7" s="198"/>
      <c r="B7" s="204"/>
      <c r="C7" s="202"/>
      <c r="D7" s="202"/>
      <c r="E7" s="210"/>
      <c r="F7" s="213"/>
      <c r="G7" s="210"/>
      <c r="H7" s="207"/>
      <c r="I7" s="162" t="s">
        <v>238</v>
      </c>
      <c r="J7" s="207"/>
      <c r="K7" s="207"/>
      <c r="L7" s="207"/>
      <c r="M7" s="210"/>
      <c r="N7" s="202"/>
      <c r="O7" s="114" t="s">
        <v>21</v>
      </c>
      <c r="P7" s="28" t="s">
        <v>22</v>
      </c>
      <c r="Q7" s="28" t="s">
        <v>41</v>
      </c>
      <c r="R7" s="28" t="s">
        <v>38</v>
      </c>
      <c r="S7" s="114" t="s">
        <v>21</v>
      </c>
      <c r="T7" s="28" t="s">
        <v>22</v>
      </c>
      <c r="U7" s="28" t="s">
        <v>41</v>
      </c>
      <c r="V7" s="28" t="s">
        <v>38</v>
      </c>
      <c r="W7" s="114" t="s">
        <v>21</v>
      </c>
      <c r="X7" s="28" t="s">
        <v>22</v>
      </c>
      <c r="Y7" s="28" t="s">
        <v>41</v>
      </c>
      <c r="Z7" s="28" t="s">
        <v>38</v>
      </c>
      <c r="AA7" s="114" t="s">
        <v>21</v>
      </c>
      <c r="AB7" s="28" t="s">
        <v>22</v>
      </c>
      <c r="AC7" s="28" t="s">
        <v>41</v>
      </c>
      <c r="AD7" s="28" t="s">
        <v>38</v>
      </c>
      <c r="AE7" s="114" t="s">
        <v>21</v>
      </c>
      <c r="AF7" s="28" t="s">
        <v>22</v>
      </c>
      <c r="AG7" s="28" t="s">
        <v>41</v>
      </c>
      <c r="AH7" s="28" t="s">
        <v>38</v>
      </c>
      <c r="AI7" s="114" t="s">
        <v>21</v>
      </c>
      <c r="AJ7" s="28" t="s">
        <v>22</v>
      </c>
      <c r="AK7" s="28" t="s">
        <v>41</v>
      </c>
      <c r="AL7" s="28" t="s">
        <v>38</v>
      </c>
      <c r="AM7" s="232"/>
      <c r="AN7" s="232"/>
      <c r="AO7" s="232"/>
      <c r="AP7" s="232"/>
      <c r="AQ7" s="232"/>
      <c r="AR7" s="232"/>
      <c r="AS7" s="210"/>
      <c r="AT7" s="234"/>
      <c r="AU7" s="210"/>
      <c r="AV7" s="213"/>
    </row>
    <row r="8" spans="1:48" s="10" customFormat="1" ht="29.25" customHeight="1" x14ac:dyDescent="0.25">
      <c r="A8" s="113" t="s">
        <v>13</v>
      </c>
      <c r="B8" s="35" t="s">
        <v>28</v>
      </c>
      <c r="C8" s="113"/>
      <c r="D8" s="29">
        <f>SUM(D9:D13)</f>
        <v>415</v>
      </c>
      <c r="E8" s="29">
        <f t="shared" ref="E8:AV8" si="0">SUM(E9:E13)</f>
        <v>345</v>
      </c>
      <c r="F8" s="29">
        <f t="shared" si="0"/>
        <v>20</v>
      </c>
      <c r="G8" s="29">
        <f t="shared" si="0"/>
        <v>265</v>
      </c>
      <c r="H8" s="29">
        <f t="shared" si="0"/>
        <v>0</v>
      </c>
      <c r="I8" s="29">
        <f t="shared" si="0"/>
        <v>10</v>
      </c>
      <c r="J8" s="29">
        <f t="shared" si="0"/>
        <v>255</v>
      </c>
      <c r="K8" s="29">
        <f t="shared" si="0"/>
        <v>0</v>
      </c>
      <c r="L8" s="29">
        <f t="shared" si="0"/>
        <v>0</v>
      </c>
      <c r="M8" s="29">
        <f t="shared" si="0"/>
        <v>60</v>
      </c>
      <c r="N8" s="29">
        <f t="shared" si="0"/>
        <v>70</v>
      </c>
      <c r="O8" s="29">
        <f t="shared" si="0"/>
        <v>20</v>
      </c>
      <c r="P8" s="29">
        <f t="shared" si="0"/>
        <v>70</v>
      </c>
      <c r="Q8" s="29">
        <f t="shared" si="0"/>
        <v>10</v>
      </c>
      <c r="R8" s="29">
        <f t="shared" si="0"/>
        <v>10</v>
      </c>
      <c r="S8" s="29">
        <f t="shared" si="0"/>
        <v>0</v>
      </c>
      <c r="T8" s="29">
        <f t="shared" si="0"/>
        <v>75</v>
      </c>
      <c r="U8" s="29">
        <f t="shared" si="0"/>
        <v>10</v>
      </c>
      <c r="V8" s="29">
        <f t="shared" si="0"/>
        <v>20</v>
      </c>
      <c r="W8" s="29">
        <f t="shared" si="0"/>
        <v>0</v>
      </c>
      <c r="X8" s="29">
        <f t="shared" si="0"/>
        <v>60</v>
      </c>
      <c r="Y8" s="29">
        <f t="shared" si="0"/>
        <v>20</v>
      </c>
      <c r="Z8" s="29">
        <f t="shared" si="0"/>
        <v>20</v>
      </c>
      <c r="AA8" s="29">
        <f t="shared" si="0"/>
        <v>0</v>
      </c>
      <c r="AB8" s="29">
        <f t="shared" si="0"/>
        <v>60</v>
      </c>
      <c r="AC8" s="29">
        <f t="shared" si="0"/>
        <v>20</v>
      </c>
      <c r="AD8" s="29">
        <f t="shared" si="0"/>
        <v>20</v>
      </c>
      <c r="AE8" s="29">
        <f t="shared" si="0"/>
        <v>0</v>
      </c>
      <c r="AF8" s="29">
        <f t="shared" si="0"/>
        <v>0</v>
      </c>
      <c r="AG8" s="29">
        <f t="shared" si="0"/>
        <v>0</v>
      </c>
      <c r="AH8" s="29">
        <f t="shared" si="0"/>
        <v>0</v>
      </c>
      <c r="AI8" s="29">
        <f t="shared" si="0"/>
        <v>0</v>
      </c>
      <c r="AJ8" s="29">
        <f t="shared" si="0"/>
        <v>0</v>
      </c>
      <c r="AK8" s="29">
        <f t="shared" si="0"/>
        <v>0</v>
      </c>
      <c r="AL8" s="29">
        <f t="shared" si="0"/>
        <v>0</v>
      </c>
      <c r="AM8" s="29">
        <f t="shared" si="0"/>
        <v>2</v>
      </c>
      <c r="AN8" s="29">
        <f t="shared" si="0"/>
        <v>3</v>
      </c>
      <c r="AO8" s="29">
        <f t="shared" si="0"/>
        <v>4</v>
      </c>
      <c r="AP8" s="29">
        <f t="shared" si="0"/>
        <v>4</v>
      </c>
      <c r="AQ8" s="29">
        <f t="shared" si="0"/>
        <v>0</v>
      </c>
      <c r="AR8" s="29">
        <f t="shared" si="0"/>
        <v>0</v>
      </c>
      <c r="AS8" s="29">
        <f t="shared" si="0"/>
        <v>10.6</v>
      </c>
      <c r="AT8" s="29">
        <f t="shared" si="0"/>
        <v>1</v>
      </c>
      <c r="AU8" s="29">
        <f t="shared" si="0"/>
        <v>0</v>
      </c>
      <c r="AV8" s="29">
        <f t="shared" si="0"/>
        <v>0</v>
      </c>
    </row>
    <row r="9" spans="1:48" s="7" customFormat="1" ht="33" customHeight="1" x14ac:dyDescent="0.25">
      <c r="A9" s="21" t="s">
        <v>10</v>
      </c>
      <c r="B9" s="84" t="s">
        <v>53</v>
      </c>
      <c r="C9" s="37" t="s">
        <v>233</v>
      </c>
      <c r="D9" s="30">
        <f>SUM(E9,N9)</f>
        <v>15</v>
      </c>
      <c r="E9" s="30">
        <f>SUM(F9:G9,M9)</f>
        <v>15</v>
      </c>
      <c r="F9" s="31">
        <f>SUM(O9,S9,W9,AA9,AE9,AI9)</f>
        <v>15</v>
      </c>
      <c r="G9" s="31">
        <f t="shared" ref="G9:G13" si="1">SUM(P9,T9,X9,AB9,AF9,AJ9)</f>
        <v>0</v>
      </c>
      <c r="H9" s="32"/>
      <c r="I9" s="32"/>
      <c r="J9" s="32"/>
      <c r="K9" s="32"/>
      <c r="L9" s="32"/>
      <c r="M9" s="55">
        <f t="shared" ref="M9" si="2">SUM(Q9,U9,Y9,AC9,AG9,AK9)</f>
        <v>0</v>
      </c>
      <c r="N9" s="54">
        <f t="shared" ref="N9" si="3">SUM(R9,V9,Z9,AD9,AH9,AL9)</f>
        <v>0</v>
      </c>
      <c r="O9" s="41">
        <v>15</v>
      </c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33"/>
      <c r="AJ9" s="33"/>
      <c r="AK9" s="33"/>
      <c r="AL9" s="33"/>
      <c r="AM9" s="36"/>
      <c r="AN9" s="36"/>
      <c r="AO9" s="36"/>
      <c r="AP9" s="36"/>
      <c r="AQ9" s="36"/>
      <c r="AR9" s="36"/>
      <c r="AS9" s="33"/>
      <c r="AT9" s="33"/>
      <c r="AU9" s="33"/>
      <c r="AV9" s="33"/>
    </row>
    <row r="10" spans="1:48" s="7" customFormat="1" ht="38.25" customHeight="1" x14ac:dyDescent="0.25">
      <c r="A10" s="21" t="s">
        <v>9</v>
      </c>
      <c r="B10" s="84" t="s">
        <v>236</v>
      </c>
      <c r="C10" s="37" t="s">
        <v>56</v>
      </c>
      <c r="D10" s="30">
        <f t="shared" ref="D10:D13" si="4">SUM(E10,N10)</f>
        <v>25</v>
      </c>
      <c r="E10" s="30">
        <f t="shared" ref="E10:E13" si="5">SUM(F10:G10,M10)</f>
        <v>15</v>
      </c>
      <c r="F10" s="31">
        <f t="shared" ref="F10:F13" si="6">SUM(O10,S10,W10,AA10,AE10,AI10)</f>
        <v>0</v>
      </c>
      <c r="G10" s="31">
        <f t="shared" si="1"/>
        <v>15</v>
      </c>
      <c r="H10" s="32"/>
      <c r="I10" s="32"/>
      <c r="J10" s="32">
        <v>15</v>
      </c>
      <c r="K10" s="32"/>
      <c r="L10" s="32"/>
      <c r="M10" s="55">
        <f t="shared" ref="M10:M13" si="7">SUM(Q10,U10,Y10,AC10,AG10,AK10)</f>
        <v>0</v>
      </c>
      <c r="N10" s="54">
        <f t="shared" ref="N10:N13" si="8">SUM(R10,V10,Z10,AD10,AH10,AL10)</f>
        <v>10</v>
      </c>
      <c r="O10" s="41"/>
      <c r="P10" s="41"/>
      <c r="Q10" s="41"/>
      <c r="R10" s="41"/>
      <c r="S10" s="41"/>
      <c r="T10" s="41">
        <v>15</v>
      </c>
      <c r="U10" s="41"/>
      <c r="V10" s="41">
        <v>10</v>
      </c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33"/>
      <c r="AJ10" s="33"/>
      <c r="AK10" s="33"/>
      <c r="AL10" s="33"/>
      <c r="AM10" s="36"/>
      <c r="AN10" s="36">
        <v>1</v>
      </c>
      <c r="AO10" s="36"/>
      <c r="AP10" s="36"/>
      <c r="AQ10" s="36"/>
      <c r="AR10" s="36"/>
      <c r="AS10" s="33">
        <f>E10/25</f>
        <v>0.6</v>
      </c>
      <c r="AT10" s="33">
        <v>1</v>
      </c>
      <c r="AU10" s="33"/>
      <c r="AV10" s="33"/>
    </row>
    <row r="11" spans="1:48" s="7" customFormat="1" ht="45" customHeight="1" x14ac:dyDescent="0.25">
      <c r="A11" s="21" t="s">
        <v>8</v>
      </c>
      <c r="B11" s="84" t="s">
        <v>153</v>
      </c>
      <c r="C11" s="53" t="s">
        <v>89</v>
      </c>
      <c r="D11" s="30">
        <f t="shared" si="4"/>
        <v>300</v>
      </c>
      <c r="E11" s="30">
        <f t="shared" si="5"/>
        <v>240</v>
      </c>
      <c r="F11" s="31">
        <f t="shared" si="6"/>
        <v>0</v>
      </c>
      <c r="G11" s="31">
        <f t="shared" si="1"/>
        <v>180</v>
      </c>
      <c r="H11" s="32"/>
      <c r="I11" s="32"/>
      <c r="J11" s="32">
        <v>180</v>
      </c>
      <c r="K11" s="32"/>
      <c r="L11" s="32"/>
      <c r="M11" s="55">
        <f t="shared" si="7"/>
        <v>60</v>
      </c>
      <c r="N11" s="54">
        <f t="shared" si="8"/>
        <v>60</v>
      </c>
      <c r="O11" s="41"/>
      <c r="P11" s="41">
        <v>30</v>
      </c>
      <c r="Q11" s="41">
        <v>10</v>
      </c>
      <c r="R11" s="41">
        <v>10</v>
      </c>
      <c r="S11" s="41"/>
      <c r="T11" s="41">
        <v>30</v>
      </c>
      <c r="U11" s="41">
        <v>10</v>
      </c>
      <c r="V11" s="41">
        <v>10</v>
      </c>
      <c r="W11" s="41"/>
      <c r="X11" s="41">
        <v>60</v>
      </c>
      <c r="Y11" s="41">
        <v>20</v>
      </c>
      <c r="Z11" s="41">
        <v>20</v>
      </c>
      <c r="AA11" s="41"/>
      <c r="AB11" s="41">
        <v>60</v>
      </c>
      <c r="AC11" s="41">
        <v>20</v>
      </c>
      <c r="AD11" s="41">
        <v>20</v>
      </c>
      <c r="AE11" s="41"/>
      <c r="AF11" s="41"/>
      <c r="AG11" s="41"/>
      <c r="AH11" s="41"/>
      <c r="AI11" s="33"/>
      <c r="AJ11" s="33"/>
      <c r="AK11" s="33"/>
      <c r="AL11" s="33"/>
      <c r="AM11" s="36">
        <v>2</v>
      </c>
      <c r="AN11" s="36">
        <v>2</v>
      </c>
      <c r="AO11" s="36">
        <v>4</v>
      </c>
      <c r="AP11" s="36">
        <v>4</v>
      </c>
      <c r="AQ11" s="36"/>
      <c r="AR11" s="36"/>
      <c r="AS11" s="33">
        <v>10</v>
      </c>
      <c r="AT11" s="33"/>
      <c r="AU11" s="33"/>
      <c r="AV11" s="33"/>
    </row>
    <row r="12" spans="1:48" s="7" customFormat="1" x14ac:dyDescent="0.25">
      <c r="A12" s="52" t="s">
        <v>7</v>
      </c>
      <c r="B12" s="84" t="s">
        <v>231</v>
      </c>
      <c r="C12" s="53" t="s">
        <v>233</v>
      </c>
      <c r="D12" s="30">
        <f t="shared" si="4"/>
        <v>15</v>
      </c>
      <c r="E12" s="30">
        <f t="shared" si="5"/>
        <v>15</v>
      </c>
      <c r="F12" s="31">
        <f t="shared" si="6"/>
        <v>5</v>
      </c>
      <c r="G12" s="31">
        <f t="shared" si="1"/>
        <v>10</v>
      </c>
      <c r="H12" s="56"/>
      <c r="I12" s="161">
        <v>10</v>
      </c>
      <c r="J12" s="56"/>
      <c r="K12" s="56"/>
      <c r="L12" s="56"/>
      <c r="M12" s="55">
        <f t="shared" si="7"/>
        <v>0</v>
      </c>
      <c r="N12" s="154">
        <f t="shared" si="8"/>
        <v>0</v>
      </c>
      <c r="O12" s="57">
        <v>5</v>
      </c>
      <c r="P12" s="57">
        <v>10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8"/>
      <c r="AJ12" s="58"/>
      <c r="AK12" s="58"/>
      <c r="AL12" s="58"/>
      <c r="AM12" s="59"/>
      <c r="AN12" s="59"/>
      <c r="AO12" s="59"/>
      <c r="AP12" s="59"/>
      <c r="AQ12" s="59"/>
      <c r="AR12" s="59"/>
      <c r="AS12" s="58"/>
      <c r="AT12" s="58"/>
      <c r="AU12" s="58"/>
      <c r="AV12" s="58"/>
    </row>
    <row r="13" spans="1:48" s="7" customFormat="1" x14ac:dyDescent="0.25">
      <c r="A13" s="21" t="s">
        <v>6</v>
      </c>
      <c r="B13" s="84" t="s">
        <v>58</v>
      </c>
      <c r="C13" s="37" t="s">
        <v>232</v>
      </c>
      <c r="D13" s="30">
        <f t="shared" si="4"/>
        <v>60</v>
      </c>
      <c r="E13" s="30">
        <f t="shared" si="5"/>
        <v>60</v>
      </c>
      <c r="F13" s="31">
        <f t="shared" si="6"/>
        <v>0</v>
      </c>
      <c r="G13" s="31">
        <f t="shared" si="1"/>
        <v>60</v>
      </c>
      <c r="H13" s="32"/>
      <c r="I13" s="32"/>
      <c r="J13" s="32">
        <v>60</v>
      </c>
      <c r="K13" s="32"/>
      <c r="L13" s="32"/>
      <c r="M13" s="55">
        <f t="shared" si="7"/>
        <v>0</v>
      </c>
      <c r="N13" s="154">
        <f t="shared" si="8"/>
        <v>0</v>
      </c>
      <c r="O13" s="41"/>
      <c r="P13" s="41">
        <v>30</v>
      </c>
      <c r="Q13" s="41"/>
      <c r="R13" s="41"/>
      <c r="S13" s="41"/>
      <c r="T13" s="41">
        <v>30</v>
      </c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33"/>
      <c r="AJ13" s="33"/>
      <c r="AK13" s="33"/>
      <c r="AL13" s="33"/>
      <c r="AM13" s="36"/>
      <c r="AN13" s="36"/>
      <c r="AO13" s="36"/>
      <c r="AP13" s="36"/>
      <c r="AQ13" s="36"/>
      <c r="AR13" s="36"/>
      <c r="AS13" s="33"/>
      <c r="AT13" s="33"/>
      <c r="AU13" s="33"/>
      <c r="AV13" s="33"/>
    </row>
    <row r="14" spans="1:48" s="10" customFormat="1" ht="37.5" customHeight="1" x14ac:dyDescent="0.25">
      <c r="A14" s="113" t="s">
        <v>18</v>
      </c>
      <c r="B14" s="35" t="s">
        <v>29</v>
      </c>
      <c r="C14" s="113"/>
      <c r="D14" s="29">
        <f>SUM(D15:D27)</f>
        <v>920</v>
      </c>
      <c r="E14" s="29">
        <f t="shared" ref="E14:AV14" si="9">SUM(E15:E27)</f>
        <v>610</v>
      </c>
      <c r="F14" s="29">
        <f t="shared" si="9"/>
        <v>210</v>
      </c>
      <c r="G14" s="29">
        <f t="shared" si="9"/>
        <v>265</v>
      </c>
      <c r="H14" s="29">
        <f t="shared" si="9"/>
        <v>190</v>
      </c>
      <c r="I14" s="29">
        <f t="shared" si="9"/>
        <v>45</v>
      </c>
      <c r="J14" s="29">
        <f t="shared" si="9"/>
        <v>30</v>
      </c>
      <c r="K14" s="29">
        <f t="shared" si="9"/>
        <v>0</v>
      </c>
      <c r="L14" s="29">
        <f t="shared" si="9"/>
        <v>0</v>
      </c>
      <c r="M14" s="29">
        <f t="shared" si="9"/>
        <v>135</v>
      </c>
      <c r="N14" s="29">
        <f t="shared" si="9"/>
        <v>310</v>
      </c>
      <c r="O14" s="29">
        <f t="shared" si="9"/>
        <v>95</v>
      </c>
      <c r="P14" s="29">
        <f t="shared" si="9"/>
        <v>145</v>
      </c>
      <c r="Q14" s="29">
        <f t="shared" si="9"/>
        <v>75</v>
      </c>
      <c r="R14" s="29">
        <f t="shared" si="9"/>
        <v>160</v>
      </c>
      <c r="S14" s="29">
        <f t="shared" si="9"/>
        <v>55</v>
      </c>
      <c r="T14" s="29">
        <f t="shared" si="9"/>
        <v>75</v>
      </c>
      <c r="U14" s="29">
        <f t="shared" si="9"/>
        <v>40</v>
      </c>
      <c r="V14" s="29">
        <f t="shared" si="9"/>
        <v>100</v>
      </c>
      <c r="W14" s="29">
        <f t="shared" si="9"/>
        <v>60</v>
      </c>
      <c r="X14" s="29">
        <f t="shared" si="9"/>
        <v>45</v>
      </c>
      <c r="Y14" s="29">
        <f t="shared" si="9"/>
        <v>20</v>
      </c>
      <c r="Z14" s="29">
        <f t="shared" si="9"/>
        <v>50</v>
      </c>
      <c r="AA14" s="29">
        <f t="shared" si="9"/>
        <v>0</v>
      </c>
      <c r="AB14" s="29">
        <f t="shared" si="9"/>
        <v>0</v>
      </c>
      <c r="AC14" s="29">
        <f t="shared" si="9"/>
        <v>0</v>
      </c>
      <c r="AD14" s="29">
        <f t="shared" si="9"/>
        <v>0</v>
      </c>
      <c r="AE14" s="29">
        <f t="shared" si="9"/>
        <v>0</v>
      </c>
      <c r="AF14" s="29">
        <f t="shared" si="9"/>
        <v>0</v>
      </c>
      <c r="AG14" s="29">
        <f t="shared" si="9"/>
        <v>0</v>
      </c>
      <c r="AH14" s="29">
        <f t="shared" si="9"/>
        <v>0</v>
      </c>
      <c r="AI14" s="29">
        <f t="shared" si="9"/>
        <v>0</v>
      </c>
      <c r="AJ14" s="29">
        <f t="shared" si="9"/>
        <v>0</v>
      </c>
      <c r="AK14" s="29">
        <f t="shared" si="9"/>
        <v>0</v>
      </c>
      <c r="AL14" s="29">
        <f t="shared" si="9"/>
        <v>0</v>
      </c>
      <c r="AM14" s="29">
        <f t="shared" si="9"/>
        <v>19</v>
      </c>
      <c r="AN14" s="29">
        <f t="shared" si="9"/>
        <v>11</v>
      </c>
      <c r="AO14" s="29">
        <f t="shared" si="9"/>
        <v>7</v>
      </c>
      <c r="AP14" s="29">
        <f t="shared" si="9"/>
        <v>0</v>
      </c>
      <c r="AQ14" s="29">
        <f t="shared" si="9"/>
        <v>0</v>
      </c>
      <c r="AR14" s="29">
        <f t="shared" si="9"/>
        <v>0</v>
      </c>
      <c r="AS14" s="29">
        <f t="shared" si="9"/>
        <v>24.000000000000004</v>
      </c>
      <c r="AT14" s="29">
        <f t="shared" si="9"/>
        <v>7</v>
      </c>
      <c r="AU14" s="29">
        <f t="shared" si="9"/>
        <v>3</v>
      </c>
      <c r="AV14" s="29">
        <f t="shared" si="9"/>
        <v>0</v>
      </c>
    </row>
    <row r="15" spans="1:48" s="7" customFormat="1" ht="29.25" customHeight="1" x14ac:dyDescent="0.25">
      <c r="A15" s="21" t="s">
        <v>10</v>
      </c>
      <c r="B15" s="84" t="s">
        <v>62</v>
      </c>
      <c r="C15" s="37" t="s">
        <v>52</v>
      </c>
      <c r="D15" s="30">
        <f t="shared" ref="D15:D27" si="10">SUM(E15,N15)</f>
        <v>25</v>
      </c>
      <c r="E15" s="30">
        <f t="shared" ref="E15:E27" si="11">SUM(F15:G15,M15)</f>
        <v>20</v>
      </c>
      <c r="F15" s="31">
        <f t="shared" ref="F15:F27" si="12">SUM(O15,S15,W15,AA15,AE15,AI15)</f>
        <v>5</v>
      </c>
      <c r="G15" s="31">
        <f t="shared" ref="G15:G27" si="13">SUM(P15,T15,X15,AB15,AF15,AJ15)</f>
        <v>10</v>
      </c>
      <c r="H15" s="32">
        <v>10</v>
      </c>
      <c r="I15" s="32"/>
      <c r="J15" s="32"/>
      <c r="K15" s="32"/>
      <c r="L15" s="32"/>
      <c r="M15" s="55">
        <f t="shared" ref="M15:M27" si="14">SUM(Q15,U15,Y15,AC15,AG15,AK15)</f>
        <v>5</v>
      </c>
      <c r="N15" s="54">
        <f t="shared" ref="N15:N27" si="15">SUM(R15,V15,Z15,AD15,AH15,AL15)</f>
        <v>5</v>
      </c>
      <c r="O15" s="41">
        <v>5</v>
      </c>
      <c r="P15" s="41">
        <v>10</v>
      </c>
      <c r="Q15" s="41">
        <v>5</v>
      </c>
      <c r="R15" s="41">
        <v>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33"/>
      <c r="AJ15" s="33"/>
      <c r="AK15" s="33"/>
      <c r="AL15" s="33"/>
      <c r="AM15" s="36">
        <v>1</v>
      </c>
      <c r="AN15" s="36"/>
      <c r="AO15" s="36"/>
      <c r="AP15" s="36"/>
      <c r="AQ15" s="36"/>
      <c r="AR15" s="36"/>
      <c r="AS15" s="33">
        <f t="shared" ref="AS15:AS21" si="16">E15/25</f>
        <v>0.8</v>
      </c>
      <c r="AT15" s="33"/>
      <c r="AU15" s="33">
        <f>SUM(AM15:AR15)</f>
        <v>1</v>
      </c>
      <c r="AV15" s="33"/>
    </row>
    <row r="16" spans="1:48" s="7" customFormat="1" ht="40.5" customHeight="1" x14ac:dyDescent="0.25">
      <c r="A16" s="21" t="s">
        <v>9</v>
      </c>
      <c r="B16" s="84" t="s">
        <v>59</v>
      </c>
      <c r="C16" s="37" t="s">
        <v>52</v>
      </c>
      <c r="D16" s="30">
        <f t="shared" si="10"/>
        <v>50</v>
      </c>
      <c r="E16" s="30">
        <f t="shared" si="11"/>
        <v>35</v>
      </c>
      <c r="F16" s="31">
        <f t="shared" si="12"/>
        <v>15</v>
      </c>
      <c r="G16" s="31">
        <f t="shared" si="13"/>
        <v>15</v>
      </c>
      <c r="H16" s="32">
        <v>15</v>
      </c>
      <c r="I16" s="32"/>
      <c r="J16" s="32"/>
      <c r="K16" s="32"/>
      <c r="L16" s="32"/>
      <c r="M16" s="55">
        <f t="shared" si="14"/>
        <v>5</v>
      </c>
      <c r="N16" s="54">
        <f t="shared" si="15"/>
        <v>15</v>
      </c>
      <c r="O16" s="41">
        <v>15</v>
      </c>
      <c r="P16" s="41">
        <v>15</v>
      </c>
      <c r="Q16" s="41">
        <v>5</v>
      </c>
      <c r="R16" s="41">
        <v>15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33"/>
      <c r="AJ16" s="33"/>
      <c r="AK16" s="33"/>
      <c r="AL16" s="33"/>
      <c r="AM16" s="36">
        <v>2</v>
      </c>
      <c r="AN16" s="36"/>
      <c r="AO16" s="36"/>
      <c r="AP16" s="36"/>
      <c r="AQ16" s="36"/>
      <c r="AR16" s="36"/>
      <c r="AS16" s="33">
        <f t="shared" si="16"/>
        <v>1.4</v>
      </c>
      <c r="AT16" s="33"/>
      <c r="AU16" s="33"/>
      <c r="AV16" s="33"/>
    </row>
    <row r="17" spans="1:48" s="7" customFormat="1" ht="38.25" customHeight="1" x14ac:dyDescent="0.25">
      <c r="A17" s="21" t="s">
        <v>8</v>
      </c>
      <c r="B17" s="84" t="s">
        <v>129</v>
      </c>
      <c r="C17" s="37" t="s">
        <v>52</v>
      </c>
      <c r="D17" s="30">
        <f t="shared" si="10"/>
        <v>50</v>
      </c>
      <c r="E17" s="30">
        <f t="shared" si="11"/>
        <v>30</v>
      </c>
      <c r="F17" s="31">
        <f t="shared" si="12"/>
        <v>5</v>
      </c>
      <c r="G17" s="31">
        <f t="shared" si="13"/>
        <v>15</v>
      </c>
      <c r="H17" s="32"/>
      <c r="I17" s="163">
        <v>15</v>
      </c>
      <c r="J17" s="32"/>
      <c r="K17" s="32"/>
      <c r="L17" s="32"/>
      <c r="M17" s="55">
        <f t="shared" si="14"/>
        <v>10</v>
      </c>
      <c r="N17" s="54">
        <f t="shared" si="15"/>
        <v>20</v>
      </c>
      <c r="O17" s="41">
        <v>5</v>
      </c>
      <c r="P17" s="41">
        <v>15</v>
      </c>
      <c r="Q17" s="41">
        <v>10</v>
      </c>
      <c r="R17" s="41">
        <v>20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33"/>
      <c r="AJ17" s="33"/>
      <c r="AK17" s="33"/>
      <c r="AL17" s="33"/>
      <c r="AM17" s="36">
        <v>2</v>
      </c>
      <c r="AN17" s="36"/>
      <c r="AO17" s="36"/>
      <c r="AP17" s="36"/>
      <c r="AQ17" s="36"/>
      <c r="AR17" s="36"/>
      <c r="AS17" s="33">
        <f t="shared" si="16"/>
        <v>1.2</v>
      </c>
      <c r="AT17" s="33">
        <v>2</v>
      </c>
      <c r="AU17" s="33"/>
      <c r="AV17" s="33"/>
    </row>
    <row r="18" spans="1:48" s="7" customFormat="1" x14ac:dyDescent="0.25">
      <c r="A18" s="52" t="s">
        <v>7</v>
      </c>
      <c r="B18" s="84" t="s">
        <v>68</v>
      </c>
      <c r="C18" s="53" t="s">
        <v>54</v>
      </c>
      <c r="D18" s="30">
        <f t="shared" si="10"/>
        <v>100</v>
      </c>
      <c r="E18" s="30">
        <f t="shared" si="11"/>
        <v>60</v>
      </c>
      <c r="F18" s="31">
        <f t="shared" si="12"/>
        <v>10</v>
      </c>
      <c r="G18" s="31">
        <f t="shared" si="13"/>
        <v>30</v>
      </c>
      <c r="H18" s="56">
        <v>30</v>
      </c>
      <c r="I18" s="56"/>
      <c r="J18" s="56"/>
      <c r="K18" s="56"/>
      <c r="L18" s="56"/>
      <c r="M18" s="55">
        <f t="shared" si="14"/>
        <v>20</v>
      </c>
      <c r="N18" s="54">
        <f t="shared" si="15"/>
        <v>40</v>
      </c>
      <c r="O18" s="57">
        <v>5</v>
      </c>
      <c r="P18" s="57">
        <v>15</v>
      </c>
      <c r="Q18" s="57">
        <v>10</v>
      </c>
      <c r="R18" s="57">
        <v>20</v>
      </c>
      <c r="S18" s="57">
        <v>5</v>
      </c>
      <c r="T18" s="57">
        <v>15</v>
      </c>
      <c r="U18" s="57">
        <v>10</v>
      </c>
      <c r="V18" s="57">
        <v>20</v>
      </c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8"/>
      <c r="AJ18" s="58"/>
      <c r="AK18" s="58"/>
      <c r="AL18" s="58"/>
      <c r="AM18" s="59">
        <v>2</v>
      </c>
      <c r="AN18" s="59">
        <v>2</v>
      </c>
      <c r="AO18" s="59"/>
      <c r="AP18" s="59"/>
      <c r="AQ18" s="59"/>
      <c r="AR18" s="59"/>
      <c r="AS18" s="58">
        <f t="shared" si="16"/>
        <v>2.4</v>
      </c>
      <c r="AT18" s="58"/>
      <c r="AU18" s="58"/>
      <c r="AV18" s="58"/>
    </row>
    <row r="19" spans="1:48" s="7" customFormat="1" x14ac:dyDescent="0.25">
      <c r="A19" s="52" t="s">
        <v>6</v>
      </c>
      <c r="B19" s="84" t="s">
        <v>69</v>
      </c>
      <c r="C19" s="53" t="s">
        <v>60</v>
      </c>
      <c r="D19" s="30">
        <f t="shared" si="10"/>
        <v>100</v>
      </c>
      <c r="E19" s="30">
        <f t="shared" si="11"/>
        <v>75</v>
      </c>
      <c r="F19" s="31">
        <f t="shared" si="12"/>
        <v>30</v>
      </c>
      <c r="G19" s="31">
        <f t="shared" si="13"/>
        <v>30</v>
      </c>
      <c r="H19" s="56">
        <v>30</v>
      </c>
      <c r="I19" s="56"/>
      <c r="J19" s="56"/>
      <c r="K19" s="56"/>
      <c r="L19" s="56"/>
      <c r="M19" s="55">
        <f t="shared" si="14"/>
        <v>15</v>
      </c>
      <c r="N19" s="54">
        <f t="shared" si="15"/>
        <v>25</v>
      </c>
      <c r="O19" s="57">
        <v>15</v>
      </c>
      <c r="P19" s="57">
        <v>15</v>
      </c>
      <c r="Q19" s="57">
        <v>10</v>
      </c>
      <c r="R19" s="57">
        <v>10</v>
      </c>
      <c r="S19" s="57">
        <v>15</v>
      </c>
      <c r="T19" s="57">
        <v>15</v>
      </c>
      <c r="U19" s="57">
        <v>5</v>
      </c>
      <c r="V19" s="57">
        <v>15</v>
      </c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8"/>
      <c r="AJ19" s="58"/>
      <c r="AK19" s="58"/>
      <c r="AL19" s="58"/>
      <c r="AM19" s="59">
        <v>2</v>
      </c>
      <c r="AN19" s="59">
        <v>2</v>
      </c>
      <c r="AO19" s="59"/>
      <c r="AP19" s="59"/>
      <c r="AQ19" s="59"/>
      <c r="AR19" s="59"/>
      <c r="AS19" s="58">
        <f t="shared" si="16"/>
        <v>3</v>
      </c>
      <c r="AT19" s="58"/>
      <c r="AU19" s="58"/>
      <c r="AV19" s="58"/>
    </row>
    <row r="20" spans="1:48" s="7" customFormat="1" x14ac:dyDescent="0.25">
      <c r="A20" s="52" t="s">
        <v>5</v>
      </c>
      <c r="B20" s="84" t="s">
        <v>76</v>
      </c>
      <c r="C20" s="53" t="s">
        <v>75</v>
      </c>
      <c r="D20" s="30">
        <f t="shared" si="10"/>
        <v>50</v>
      </c>
      <c r="E20" s="30">
        <f t="shared" si="11"/>
        <v>35</v>
      </c>
      <c r="F20" s="31">
        <f t="shared" si="12"/>
        <v>15</v>
      </c>
      <c r="G20" s="31">
        <f t="shared" si="13"/>
        <v>15</v>
      </c>
      <c r="H20" s="56">
        <v>15</v>
      </c>
      <c r="I20" s="56"/>
      <c r="J20" s="56"/>
      <c r="K20" s="56"/>
      <c r="L20" s="56"/>
      <c r="M20" s="55">
        <f t="shared" si="14"/>
        <v>5</v>
      </c>
      <c r="N20" s="54">
        <f t="shared" si="15"/>
        <v>15</v>
      </c>
      <c r="O20" s="57"/>
      <c r="P20" s="57"/>
      <c r="Q20" s="57"/>
      <c r="R20" s="57"/>
      <c r="S20" s="57"/>
      <c r="T20" s="57"/>
      <c r="U20" s="57"/>
      <c r="V20" s="57"/>
      <c r="W20" s="57">
        <v>15</v>
      </c>
      <c r="X20" s="57">
        <v>15</v>
      </c>
      <c r="Y20" s="57">
        <v>5</v>
      </c>
      <c r="Z20" s="57">
        <v>15</v>
      </c>
      <c r="AA20" s="57"/>
      <c r="AB20" s="57"/>
      <c r="AC20" s="57"/>
      <c r="AD20" s="57"/>
      <c r="AE20" s="57"/>
      <c r="AF20" s="57"/>
      <c r="AG20" s="57"/>
      <c r="AH20" s="57"/>
      <c r="AI20" s="58"/>
      <c r="AJ20" s="58"/>
      <c r="AK20" s="58"/>
      <c r="AL20" s="58"/>
      <c r="AM20" s="59"/>
      <c r="AN20" s="59"/>
      <c r="AO20" s="59">
        <v>2</v>
      </c>
      <c r="AP20" s="59"/>
      <c r="AQ20" s="59"/>
      <c r="AR20" s="59"/>
      <c r="AS20" s="58">
        <f t="shared" si="16"/>
        <v>1.4</v>
      </c>
      <c r="AT20" s="58"/>
      <c r="AU20" s="58">
        <f>SUM(AM20:AR20)</f>
        <v>2</v>
      </c>
      <c r="AV20" s="58"/>
    </row>
    <row r="21" spans="1:48" s="7" customFormat="1" x14ac:dyDescent="0.25">
      <c r="A21" s="52" t="s">
        <v>20</v>
      </c>
      <c r="B21" s="84" t="s">
        <v>77</v>
      </c>
      <c r="C21" s="53" t="s">
        <v>72</v>
      </c>
      <c r="D21" s="30">
        <f t="shared" si="10"/>
        <v>50</v>
      </c>
      <c r="E21" s="30">
        <f t="shared" si="11"/>
        <v>35</v>
      </c>
      <c r="F21" s="31">
        <f t="shared" si="12"/>
        <v>15</v>
      </c>
      <c r="G21" s="31">
        <f t="shared" si="13"/>
        <v>15</v>
      </c>
      <c r="H21" s="56">
        <v>15</v>
      </c>
      <c r="I21" s="56"/>
      <c r="J21" s="56"/>
      <c r="K21" s="56"/>
      <c r="L21" s="56"/>
      <c r="M21" s="55">
        <f t="shared" si="14"/>
        <v>5</v>
      </c>
      <c r="N21" s="54">
        <f t="shared" si="15"/>
        <v>15</v>
      </c>
      <c r="O21" s="57"/>
      <c r="P21" s="57"/>
      <c r="Q21" s="57"/>
      <c r="R21" s="57"/>
      <c r="S21" s="57"/>
      <c r="T21" s="57"/>
      <c r="U21" s="57"/>
      <c r="V21" s="57"/>
      <c r="W21" s="57">
        <v>15</v>
      </c>
      <c r="X21" s="57">
        <v>15</v>
      </c>
      <c r="Y21" s="57">
        <v>5</v>
      </c>
      <c r="Z21" s="57">
        <v>15</v>
      </c>
      <c r="AA21" s="57"/>
      <c r="AB21" s="57"/>
      <c r="AC21" s="57"/>
      <c r="AD21" s="57"/>
      <c r="AE21" s="57"/>
      <c r="AF21" s="57"/>
      <c r="AG21" s="57"/>
      <c r="AH21" s="57"/>
      <c r="AI21" s="58"/>
      <c r="AJ21" s="58"/>
      <c r="AK21" s="58"/>
      <c r="AL21" s="58"/>
      <c r="AM21" s="59"/>
      <c r="AN21" s="59"/>
      <c r="AO21" s="59">
        <v>2</v>
      </c>
      <c r="AP21" s="59"/>
      <c r="AQ21" s="59"/>
      <c r="AR21" s="59"/>
      <c r="AS21" s="58">
        <f t="shared" si="16"/>
        <v>1.4</v>
      </c>
      <c r="AT21" s="58"/>
      <c r="AU21" s="58"/>
      <c r="AV21" s="58"/>
    </row>
    <row r="22" spans="1:48" s="7" customFormat="1" x14ac:dyDescent="0.25">
      <c r="A22" s="52" t="s">
        <v>64</v>
      </c>
      <c r="B22" s="84" t="s">
        <v>70</v>
      </c>
      <c r="C22" s="53" t="s">
        <v>60</v>
      </c>
      <c r="D22" s="30">
        <f t="shared" si="10"/>
        <v>120</v>
      </c>
      <c r="E22" s="30">
        <f t="shared" si="11"/>
        <v>60</v>
      </c>
      <c r="F22" s="31">
        <f t="shared" si="12"/>
        <v>10</v>
      </c>
      <c r="G22" s="31">
        <f t="shared" si="13"/>
        <v>30</v>
      </c>
      <c r="H22" s="56"/>
      <c r="I22" s="161">
        <v>30</v>
      </c>
      <c r="J22" s="56"/>
      <c r="K22" s="56"/>
      <c r="L22" s="56"/>
      <c r="M22" s="55">
        <f t="shared" si="14"/>
        <v>20</v>
      </c>
      <c r="N22" s="54">
        <f t="shared" si="15"/>
        <v>60</v>
      </c>
      <c r="O22" s="57">
        <v>5</v>
      </c>
      <c r="P22" s="57">
        <v>15</v>
      </c>
      <c r="Q22" s="57">
        <v>10</v>
      </c>
      <c r="R22" s="57">
        <v>20</v>
      </c>
      <c r="S22" s="57">
        <v>5</v>
      </c>
      <c r="T22" s="57">
        <v>15</v>
      </c>
      <c r="U22" s="57">
        <v>10</v>
      </c>
      <c r="V22" s="57">
        <v>40</v>
      </c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8"/>
      <c r="AJ22" s="58"/>
      <c r="AK22" s="58"/>
      <c r="AL22" s="58"/>
      <c r="AM22" s="59">
        <v>2</v>
      </c>
      <c r="AN22" s="59">
        <v>3</v>
      </c>
      <c r="AO22" s="59"/>
      <c r="AP22" s="59"/>
      <c r="AQ22" s="59"/>
      <c r="AR22" s="59"/>
      <c r="AS22" s="58">
        <v>2</v>
      </c>
      <c r="AT22" s="58">
        <v>2</v>
      </c>
      <c r="AU22" s="58"/>
      <c r="AV22" s="58"/>
    </row>
    <row r="23" spans="1:48" s="7" customFormat="1" x14ac:dyDescent="0.25">
      <c r="A23" s="52" t="s">
        <v>65</v>
      </c>
      <c r="B23" s="84" t="s">
        <v>78</v>
      </c>
      <c r="C23" s="53" t="s">
        <v>141</v>
      </c>
      <c r="D23" s="30">
        <f t="shared" si="10"/>
        <v>75</v>
      </c>
      <c r="E23" s="30">
        <f t="shared" si="11"/>
        <v>50</v>
      </c>
      <c r="F23" s="31">
        <f t="shared" si="12"/>
        <v>15</v>
      </c>
      <c r="G23" s="31">
        <f t="shared" si="13"/>
        <v>30</v>
      </c>
      <c r="H23" s="56">
        <v>30</v>
      </c>
      <c r="I23" s="56"/>
      <c r="J23" s="56"/>
      <c r="K23" s="56"/>
      <c r="L23" s="56"/>
      <c r="M23" s="55">
        <f t="shared" si="14"/>
        <v>5</v>
      </c>
      <c r="N23" s="54">
        <f t="shared" si="15"/>
        <v>25</v>
      </c>
      <c r="O23" s="57">
        <v>15</v>
      </c>
      <c r="P23" s="57">
        <v>30</v>
      </c>
      <c r="Q23" s="57">
        <v>5</v>
      </c>
      <c r="R23" s="57">
        <v>25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8"/>
      <c r="AJ23" s="58"/>
      <c r="AK23" s="58"/>
      <c r="AL23" s="58"/>
      <c r="AM23" s="59">
        <v>3</v>
      </c>
      <c r="AN23" s="59"/>
      <c r="AO23" s="59"/>
      <c r="AP23" s="59"/>
      <c r="AQ23" s="59"/>
      <c r="AR23" s="59"/>
      <c r="AS23" s="58">
        <f>E23/25</f>
        <v>2</v>
      </c>
      <c r="AT23" s="58"/>
      <c r="AU23" s="58"/>
      <c r="AV23" s="58"/>
    </row>
    <row r="24" spans="1:48" s="7" customFormat="1" x14ac:dyDescent="0.25">
      <c r="A24" s="52">
        <v>10</v>
      </c>
      <c r="B24" s="84" t="s">
        <v>71</v>
      </c>
      <c r="C24" s="53" t="s">
        <v>72</v>
      </c>
      <c r="D24" s="30">
        <f t="shared" si="10"/>
        <v>100</v>
      </c>
      <c r="E24" s="30">
        <f t="shared" si="11"/>
        <v>75</v>
      </c>
      <c r="F24" s="31">
        <f t="shared" si="12"/>
        <v>30</v>
      </c>
      <c r="G24" s="31">
        <f t="shared" si="13"/>
        <v>30</v>
      </c>
      <c r="H24" s="56">
        <v>30</v>
      </c>
      <c r="I24" s="56"/>
      <c r="J24" s="56"/>
      <c r="K24" s="56"/>
      <c r="L24" s="56"/>
      <c r="M24" s="55">
        <f t="shared" si="14"/>
        <v>15</v>
      </c>
      <c r="N24" s="54">
        <f t="shared" si="15"/>
        <v>25</v>
      </c>
      <c r="O24" s="57"/>
      <c r="P24" s="57"/>
      <c r="Q24" s="57"/>
      <c r="R24" s="57"/>
      <c r="S24" s="57">
        <v>15</v>
      </c>
      <c r="T24" s="57">
        <v>15</v>
      </c>
      <c r="U24" s="57">
        <v>10</v>
      </c>
      <c r="V24" s="57">
        <v>10</v>
      </c>
      <c r="W24" s="57">
        <v>15</v>
      </c>
      <c r="X24" s="57">
        <v>15</v>
      </c>
      <c r="Y24" s="57">
        <v>5</v>
      </c>
      <c r="Z24" s="57">
        <v>15</v>
      </c>
      <c r="AA24" s="57"/>
      <c r="AB24" s="57"/>
      <c r="AC24" s="57"/>
      <c r="AD24" s="57"/>
      <c r="AE24" s="57"/>
      <c r="AF24" s="57"/>
      <c r="AG24" s="57"/>
      <c r="AH24" s="57"/>
      <c r="AI24" s="58"/>
      <c r="AJ24" s="58"/>
      <c r="AK24" s="58"/>
      <c r="AL24" s="58"/>
      <c r="AM24" s="59"/>
      <c r="AN24" s="59">
        <v>2</v>
      </c>
      <c r="AO24" s="59">
        <v>2</v>
      </c>
      <c r="AP24" s="59"/>
      <c r="AQ24" s="59"/>
      <c r="AR24" s="59"/>
      <c r="AS24" s="58">
        <v>3</v>
      </c>
      <c r="AT24" s="58"/>
      <c r="AU24" s="58"/>
      <c r="AV24" s="58"/>
    </row>
    <row r="25" spans="1:48" s="7" customFormat="1" ht="35.25" customHeight="1" x14ac:dyDescent="0.25">
      <c r="A25" s="52" t="s">
        <v>67</v>
      </c>
      <c r="B25" s="84" t="s">
        <v>79</v>
      </c>
      <c r="C25" s="53" t="s">
        <v>54</v>
      </c>
      <c r="D25" s="30">
        <f t="shared" si="10"/>
        <v>100</v>
      </c>
      <c r="E25" s="30">
        <f t="shared" si="11"/>
        <v>75</v>
      </c>
      <c r="F25" s="31">
        <f t="shared" si="12"/>
        <v>30</v>
      </c>
      <c r="G25" s="31">
        <f t="shared" si="13"/>
        <v>30</v>
      </c>
      <c r="H25" s="56"/>
      <c r="I25" s="56"/>
      <c r="J25" s="56">
        <v>30</v>
      </c>
      <c r="K25" s="56"/>
      <c r="L25" s="56"/>
      <c r="M25" s="55">
        <f t="shared" si="14"/>
        <v>15</v>
      </c>
      <c r="N25" s="54">
        <f t="shared" si="15"/>
        <v>25</v>
      </c>
      <c r="O25" s="57">
        <v>15</v>
      </c>
      <c r="P25" s="57">
        <v>15</v>
      </c>
      <c r="Q25" s="57">
        <v>10</v>
      </c>
      <c r="R25" s="57">
        <v>10</v>
      </c>
      <c r="S25" s="57">
        <v>15</v>
      </c>
      <c r="T25" s="57">
        <v>15</v>
      </c>
      <c r="U25" s="57">
        <v>5</v>
      </c>
      <c r="V25" s="57">
        <v>15</v>
      </c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8"/>
      <c r="AJ25" s="58"/>
      <c r="AK25" s="58"/>
      <c r="AL25" s="58"/>
      <c r="AM25" s="59">
        <v>2</v>
      </c>
      <c r="AN25" s="59">
        <v>2</v>
      </c>
      <c r="AO25" s="59"/>
      <c r="AP25" s="59"/>
      <c r="AQ25" s="59"/>
      <c r="AR25" s="59"/>
      <c r="AS25" s="58">
        <f>E25/25</f>
        <v>3</v>
      </c>
      <c r="AT25" s="58">
        <v>3</v>
      </c>
      <c r="AU25" s="58"/>
      <c r="AV25" s="58"/>
    </row>
    <row r="26" spans="1:48" s="7" customFormat="1" x14ac:dyDescent="0.25">
      <c r="A26" s="52" t="s">
        <v>80</v>
      </c>
      <c r="B26" s="84" t="s">
        <v>74</v>
      </c>
      <c r="C26" s="53" t="s">
        <v>75</v>
      </c>
      <c r="D26" s="30">
        <f t="shared" si="10"/>
        <v>25</v>
      </c>
      <c r="E26" s="30">
        <f t="shared" si="11"/>
        <v>20</v>
      </c>
      <c r="F26" s="31">
        <f t="shared" si="12"/>
        <v>15</v>
      </c>
      <c r="G26" s="31">
        <f t="shared" si="13"/>
        <v>0</v>
      </c>
      <c r="H26" s="56"/>
      <c r="I26" s="56"/>
      <c r="J26" s="56"/>
      <c r="K26" s="56"/>
      <c r="L26" s="56"/>
      <c r="M26" s="55">
        <f t="shared" si="14"/>
        <v>5</v>
      </c>
      <c r="N26" s="54">
        <f t="shared" si="15"/>
        <v>5</v>
      </c>
      <c r="O26" s="57"/>
      <c r="P26" s="57"/>
      <c r="Q26" s="57"/>
      <c r="R26" s="57"/>
      <c r="S26" s="57"/>
      <c r="T26" s="57"/>
      <c r="U26" s="57"/>
      <c r="V26" s="57"/>
      <c r="W26" s="57">
        <v>15</v>
      </c>
      <c r="X26" s="57"/>
      <c r="Y26" s="57">
        <v>5</v>
      </c>
      <c r="Z26" s="57">
        <v>5</v>
      </c>
      <c r="AA26" s="57"/>
      <c r="AB26" s="57"/>
      <c r="AC26" s="57"/>
      <c r="AD26" s="57"/>
      <c r="AE26" s="57"/>
      <c r="AF26" s="57"/>
      <c r="AG26" s="57"/>
      <c r="AH26" s="57"/>
      <c r="AI26" s="58"/>
      <c r="AJ26" s="58"/>
      <c r="AK26" s="58"/>
      <c r="AL26" s="58"/>
      <c r="AM26" s="59"/>
      <c r="AN26" s="59"/>
      <c r="AO26" s="59">
        <v>1</v>
      </c>
      <c r="AP26" s="59"/>
      <c r="AQ26" s="59"/>
      <c r="AR26" s="59"/>
      <c r="AS26" s="58">
        <f>E26/25</f>
        <v>0.8</v>
      </c>
      <c r="AT26" s="58"/>
      <c r="AU26" s="58"/>
      <c r="AV26" s="58"/>
    </row>
    <row r="27" spans="1:48" s="7" customFormat="1" x14ac:dyDescent="0.25">
      <c r="A27" s="52" t="s">
        <v>81</v>
      </c>
      <c r="B27" s="84" t="s">
        <v>128</v>
      </c>
      <c r="C27" s="53" t="s">
        <v>52</v>
      </c>
      <c r="D27" s="30">
        <f t="shared" si="10"/>
        <v>75</v>
      </c>
      <c r="E27" s="30">
        <f t="shared" si="11"/>
        <v>40</v>
      </c>
      <c r="F27" s="31">
        <f t="shared" si="12"/>
        <v>15</v>
      </c>
      <c r="G27" s="31">
        <f t="shared" si="13"/>
        <v>15</v>
      </c>
      <c r="H27" s="56">
        <v>15</v>
      </c>
      <c r="I27" s="56"/>
      <c r="J27" s="56"/>
      <c r="K27" s="56"/>
      <c r="L27" s="56"/>
      <c r="M27" s="55">
        <f t="shared" si="14"/>
        <v>10</v>
      </c>
      <c r="N27" s="54">
        <f t="shared" si="15"/>
        <v>35</v>
      </c>
      <c r="O27" s="57">
        <v>15</v>
      </c>
      <c r="P27" s="57">
        <v>15</v>
      </c>
      <c r="Q27" s="57">
        <v>10</v>
      </c>
      <c r="R27" s="57">
        <v>35</v>
      </c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8"/>
      <c r="AJ27" s="58"/>
      <c r="AK27" s="58"/>
      <c r="AL27" s="58"/>
      <c r="AM27" s="59">
        <v>3</v>
      </c>
      <c r="AN27" s="59"/>
      <c r="AO27" s="59"/>
      <c r="AP27" s="59"/>
      <c r="AQ27" s="59"/>
      <c r="AR27" s="59"/>
      <c r="AS27" s="58">
        <f>E27/25</f>
        <v>1.6</v>
      </c>
      <c r="AT27" s="58"/>
      <c r="AU27" s="58"/>
      <c r="AV27" s="58"/>
    </row>
    <row r="28" spans="1:48" s="23" customFormat="1" ht="37.5" customHeight="1" x14ac:dyDescent="0.25">
      <c r="A28" s="50" t="s">
        <v>19</v>
      </c>
      <c r="B28" s="62" t="s">
        <v>30</v>
      </c>
      <c r="C28" s="50"/>
      <c r="D28" s="51">
        <f>SUM(D29:D51)</f>
        <v>1955</v>
      </c>
      <c r="E28" s="51">
        <f t="shared" ref="E28:AV28" si="17">SUM(E29:E51)</f>
        <v>1355</v>
      </c>
      <c r="F28" s="51">
        <f t="shared" si="17"/>
        <v>320</v>
      </c>
      <c r="G28" s="51">
        <f t="shared" si="17"/>
        <v>765</v>
      </c>
      <c r="H28" s="51">
        <f t="shared" si="17"/>
        <v>330</v>
      </c>
      <c r="I28" s="51">
        <f t="shared" si="17"/>
        <v>165</v>
      </c>
      <c r="J28" s="51">
        <f t="shared" si="17"/>
        <v>210</v>
      </c>
      <c r="K28" s="51">
        <f t="shared" si="17"/>
        <v>60</v>
      </c>
      <c r="L28" s="51">
        <f t="shared" si="17"/>
        <v>0</v>
      </c>
      <c r="M28" s="51">
        <f t="shared" si="17"/>
        <v>270</v>
      </c>
      <c r="N28" s="51">
        <f t="shared" si="17"/>
        <v>600</v>
      </c>
      <c r="O28" s="51">
        <f t="shared" si="17"/>
        <v>45</v>
      </c>
      <c r="P28" s="51">
        <f t="shared" si="17"/>
        <v>45</v>
      </c>
      <c r="Q28" s="51">
        <f t="shared" si="17"/>
        <v>20</v>
      </c>
      <c r="R28" s="51">
        <f t="shared" si="17"/>
        <v>40</v>
      </c>
      <c r="S28" s="51">
        <f t="shared" si="17"/>
        <v>65</v>
      </c>
      <c r="T28" s="51">
        <f t="shared" si="17"/>
        <v>90</v>
      </c>
      <c r="U28" s="51">
        <f t="shared" si="17"/>
        <v>30</v>
      </c>
      <c r="V28" s="51">
        <f t="shared" si="17"/>
        <v>70</v>
      </c>
      <c r="W28" s="51">
        <f t="shared" si="17"/>
        <v>105</v>
      </c>
      <c r="X28" s="51">
        <f t="shared" si="17"/>
        <v>150</v>
      </c>
      <c r="Y28" s="51">
        <f t="shared" si="17"/>
        <v>75</v>
      </c>
      <c r="Z28" s="51">
        <f t="shared" si="17"/>
        <v>120</v>
      </c>
      <c r="AA28" s="51">
        <f t="shared" si="17"/>
        <v>60</v>
      </c>
      <c r="AB28" s="51">
        <f t="shared" si="17"/>
        <v>195</v>
      </c>
      <c r="AC28" s="51">
        <f t="shared" si="17"/>
        <v>50</v>
      </c>
      <c r="AD28" s="51">
        <f t="shared" si="17"/>
        <v>145</v>
      </c>
      <c r="AE28" s="51">
        <f t="shared" si="17"/>
        <v>30</v>
      </c>
      <c r="AF28" s="51">
        <f t="shared" si="17"/>
        <v>150</v>
      </c>
      <c r="AG28" s="51">
        <f t="shared" si="17"/>
        <v>50</v>
      </c>
      <c r="AH28" s="51">
        <f t="shared" si="17"/>
        <v>120</v>
      </c>
      <c r="AI28" s="51">
        <f t="shared" si="17"/>
        <v>15</v>
      </c>
      <c r="AJ28" s="51">
        <f t="shared" si="17"/>
        <v>135</v>
      </c>
      <c r="AK28" s="51">
        <f t="shared" si="17"/>
        <v>45</v>
      </c>
      <c r="AL28" s="51">
        <f t="shared" si="17"/>
        <v>105</v>
      </c>
      <c r="AM28" s="51">
        <f t="shared" si="17"/>
        <v>6</v>
      </c>
      <c r="AN28" s="51">
        <f t="shared" si="17"/>
        <v>10</v>
      </c>
      <c r="AO28" s="51">
        <f t="shared" si="17"/>
        <v>18</v>
      </c>
      <c r="AP28" s="51">
        <f t="shared" si="17"/>
        <v>18</v>
      </c>
      <c r="AQ28" s="51">
        <f t="shared" si="17"/>
        <v>14</v>
      </c>
      <c r="AR28" s="51">
        <f t="shared" si="17"/>
        <v>12</v>
      </c>
      <c r="AS28" s="51">
        <f t="shared" si="17"/>
        <v>52.4</v>
      </c>
      <c r="AT28" s="51">
        <f t="shared" si="17"/>
        <v>73</v>
      </c>
      <c r="AU28" s="51">
        <f t="shared" si="17"/>
        <v>8</v>
      </c>
      <c r="AV28" s="51">
        <f t="shared" si="17"/>
        <v>4</v>
      </c>
    </row>
    <row r="29" spans="1:48" s="7" customFormat="1" ht="31.5" customHeight="1" x14ac:dyDescent="0.25">
      <c r="A29" s="21" t="s">
        <v>10</v>
      </c>
      <c r="B29" s="84" t="s">
        <v>57</v>
      </c>
      <c r="C29" s="37" t="s">
        <v>52</v>
      </c>
      <c r="D29" s="30">
        <f t="shared" ref="D29:D51" si="18">SUM(E29,N29)</f>
        <v>50</v>
      </c>
      <c r="E29" s="30">
        <f t="shared" ref="E29:E51" si="19">SUM(F29:G29,M29)</f>
        <v>35</v>
      </c>
      <c r="F29" s="31">
        <f t="shared" ref="F29:F51" si="20">SUM(O29,S29,W29,AA29,AE29,AI29)</f>
        <v>15</v>
      </c>
      <c r="G29" s="31">
        <f t="shared" ref="G29:G51" si="21">SUM(P29,T29,X29,AB29,AF29,AJ29)</f>
        <v>15</v>
      </c>
      <c r="H29" s="32">
        <v>15</v>
      </c>
      <c r="I29" s="32"/>
      <c r="J29" s="32"/>
      <c r="K29" s="32"/>
      <c r="L29" s="32"/>
      <c r="M29" s="55">
        <f t="shared" ref="M29:M51" si="22">SUM(Q29,U29,Y29,AC29,AG29,AK29)</f>
        <v>5</v>
      </c>
      <c r="N29" s="54">
        <f t="shared" ref="N29:N51" si="23">SUM(R29,V29,Z29,AD29,AH29,AL29)</f>
        <v>15</v>
      </c>
      <c r="O29" s="41">
        <v>15</v>
      </c>
      <c r="P29" s="41">
        <v>15</v>
      </c>
      <c r="Q29" s="41">
        <v>5</v>
      </c>
      <c r="R29" s="41">
        <v>15</v>
      </c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33"/>
      <c r="AJ29" s="33"/>
      <c r="AK29" s="33"/>
      <c r="AL29" s="33"/>
      <c r="AM29" s="36">
        <v>2</v>
      </c>
      <c r="AN29" s="36"/>
      <c r="AO29" s="36"/>
      <c r="AP29" s="36"/>
      <c r="AQ29" s="36"/>
      <c r="AR29" s="36"/>
      <c r="AS29" s="33">
        <f>E29/25</f>
        <v>1.4</v>
      </c>
      <c r="AT29" s="33"/>
      <c r="AU29" s="33"/>
      <c r="AV29" s="33"/>
    </row>
    <row r="30" spans="1:48" s="7" customFormat="1" ht="31.5" customHeight="1" x14ac:dyDescent="0.25">
      <c r="A30" s="21" t="s">
        <v>9</v>
      </c>
      <c r="B30" s="84" t="s">
        <v>126</v>
      </c>
      <c r="C30" s="37" t="s">
        <v>56</v>
      </c>
      <c r="D30" s="30">
        <f t="shared" si="18"/>
        <v>30</v>
      </c>
      <c r="E30" s="30">
        <f t="shared" si="19"/>
        <v>25</v>
      </c>
      <c r="F30" s="31">
        <f t="shared" si="20"/>
        <v>5</v>
      </c>
      <c r="G30" s="31">
        <f t="shared" si="21"/>
        <v>15</v>
      </c>
      <c r="H30" s="32">
        <v>15</v>
      </c>
      <c r="I30" s="32"/>
      <c r="J30" s="32"/>
      <c r="K30" s="32"/>
      <c r="L30" s="32"/>
      <c r="M30" s="55">
        <f t="shared" si="22"/>
        <v>5</v>
      </c>
      <c r="N30" s="54">
        <f t="shared" si="23"/>
        <v>5</v>
      </c>
      <c r="O30" s="41"/>
      <c r="P30" s="41"/>
      <c r="Q30" s="41"/>
      <c r="R30" s="41"/>
      <c r="S30" s="41">
        <v>5</v>
      </c>
      <c r="T30" s="41">
        <v>15</v>
      </c>
      <c r="U30" s="41">
        <v>5</v>
      </c>
      <c r="V30" s="41">
        <v>5</v>
      </c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33"/>
      <c r="AJ30" s="33"/>
      <c r="AK30" s="33"/>
      <c r="AL30" s="33"/>
      <c r="AM30" s="36"/>
      <c r="AN30" s="36">
        <v>1</v>
      </c>
      <c r="AO30" s="36"/>
      <c r="AP30" s="36"/>
      <c r="AQ30" s="36"/>
      <c r="AR30" s="36"/>
      <c r="AS30" s="33">
        <f>E30/25</f>
        <v>1</v>
      </c>
      <c r="AT30" s="33"/>
      <c r="AU30" s="33"/>
      <c r="AV30" s="33"/>
    </row>
    <row r="31" spans="1:48" s="7" customFormat="1" ht="29.25" customHeight="1" x14ac:dyDescent="0.25">
      <c r="A31" s="21" t="s">
        <v>8</v>
      </c>
      <c r="B31" s="84" t="s">
        <v>63</v>
      </c>
      <c r="C31" s="37" t="s">
        <v>52</v>
      </c>
      <c r="D31" s="30">
        <f t="shared" si="18"/>
        <v>50</v>
      </c>
      <c r="E31" s="30">
        <f t="shared" si="19"/>
        <v>35</v>
      </c>
      <c r="F31" s="31">
        <f t="shared" si="20"/>
        <v>15</v>
      </c>
      <c r="G31" s="31">
        <f t="shared" si="21"/>
        <v>15</v>
      </c>
      <c r="H31" s="32">
        <v>15</v>
      </c>
      <c r="I31" s="32"/>
      <c r="J31" s="32"/>
      <c r="K31" s="32"/>
      <c r="L31" s="32"/>
      <c r="M31" s="55">
        <f t="shared" si="22"/>
        <v>5</v>
      </c>
      <c r="N31" s="54">
        <f t="shared" si="23"/>
        <v>15</v>
      </c>
      <c r="O31" s="41">
        <v>15</v>
      </c>
      <c r="P31" s="41">
        <v>15</v>
      </c>
      <c r="Q31" s="41">
        <v>5</v>
      </c>
      <c r="R31" s="41">
        <v>15</v>
      </c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33"/>
      <c r="AJ31" s="33"/>
      <c r="AK31" s="33"/>
      <c r="AL31" s="33"/>
      <c r="AM31" s="36">
        <v>2</v>
      </c>
      <c r="AN31" s="36"/>
      <c r="AO31" s="36"/>
      <c r="AP31" s="36"/>
      <c r="AQ31" s="36"/>
      <c r="AR31" s="36"/>
      <c r="AS31" s="33">
        <f>E31/25</f>
        <v>1.4</v>
      </c>
      <c r="AT31" s="33"/>
      <c r="AU31" s="33"/>
      <c r="AV31" s="33"/>
    </row>
    <row r="32" spans="1:48" s="7" customFormat="1" ht="48.75" customHeight="1" x14ac:dyDescent="0.25">
      <c r="A32" s="52" t="s">
        <v>7</v>
      </c>
      <c r="B32" s="84" t="s">
        <v>127</v>
      </c>
      <c r="C32" s="53" t="s">
        <v>56</v>
      </c>
      <c r="D32" s="30">
        <f t="shared" si="18"/>
        <v>75</v>
      </c>
      <c r="E32" s="30">
        <f t="shared" si="19"/>
        <v>50</v>
      </c>
      <c r="F32" s="31">
        <f t="shared" si="20"/>
        <v>15</v>
      </c>
      <c r="G32" s="31">
        <f t="shared" si="21"/>
        <v>30</v>
      </c>
      <c r="H32" s="56">
        <v>30</v>
      </c>
      <c r="I32" s="56"/>
      <c r="J32" s="56"/>
      <c r="K32" s="56"/>
      <c r="L32" s="56"/>
      <c r="M32" s="55">
        <f t="shared" si="22"/>
        <v>5</v>
      </c>
      <c r="N32" s="54">
        <f t="shared" si="23"/>
        <v>25</v>
      </c>
      <c r="O32" s="57"/>
      <c r="P32" s="57"/>
      <c r="Q32" s="57"/>
      <c r="R32" s="57"/>
      <c r="S32" s="57">
        <v>15</v>
      </c>
      <c r="T32" s="57">
        <v>30</v>
      </c>
      <c r="U32" s="57">
        <v>5</v>
      </c>
      <c r="V32" s="57">
        <v>25</v>
      </c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8"/>
      <c r="AJ32" s="58"/>
      <c r="AK32" s="58"/>
      <c r="AL32" s="58"/>
      <c r="AM32" s="59"/>
      <c r="AN32" s="59">
        <v>3</v>
      </c>
      <c r="AO32" s="59"/>
      <c r="AP32" s="59"/>
      <c r="AQ32" s="59"/>
      <c r="AR32" s="59"/>
      <c r="AS32" s="58">
        <f>E32/25</f>
        <v>2</v>
      </c>
      <c r="AT32" s="58">
        <f>SUM(AM32:AR32)</f>
        <v>3</v>
      </c>
      <c r="AU32" s="58"/>
      <c r="AV32" s="58"/>
    </row>
    <row r="33" spans="1:48" s="7" customFormat="1" ht="35.25" customHeight="1" x14ac:dyDescent="0.25">
      <c r="A33" s="52" t="s">
        <v>6</v>
      </c>
      <c r="B33" s="84" t="s">
        <v>148</v>
      </c>
      <c r="C33" s="53" t="s">
        <v>104</v>
      </c>
      <c r="D33" s="30">
        <f t="shared" si="18"/>
        <v>100</v>
      </c>
      <c r="E33" s="30">
        <f t="shared" si="19"/>
        <v>70</v>
      </c>
      <c r="F33" s="31">
        <f t="shared" si="20"/>
        <v>0</v>
      </c>
      <c r="G33" s="31">
        <f t="shared" si="21"/>
        <v>60</v>
      </c>
      <c r="H33" s="56"/>
      <c r="I33" s="56"/>
      <c r="J33" s="56">
        <v>60</v>
      </c>
      <c r="K33" s="56"/>
      <c r="L33" s="56"/>
      <c r="M33" s="55">
        <f t="shared" si="22"/>
        <v>10</v>
      </c>
      <c r="N33" s="54">
        <f t="shared" si="23"/>
        <v>30</v>
      </c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>
        <v>30</v>
      </c>
      <c r="AG33" s="57">
        <v>5</v>
      </c>
      <c r="AH33" s="57">
        <v>15</v>
      </c>
      <c r="AI33" s="58"/>
      <c r="AJ33" s="58">
        <v>30</v>
      </c>
      <c r="AK33" s="58">
        <v>5</v>
      </c>
      <c r="AL33" s="58">
        <v>15</v>
      </c>
      <c r="AM33" s="59"/>
      <c r="AN33" s="59"/>
      <c r="AO33" s="59"/>
      <c r="AP33" s="59"/>
      <c r="AQ33" s="59">
        <v>2</v>
      </c>
      <c r="AR33" s="59">
        <v>2</v>
      </c>
      <c r="AS33" s="58">
        <v>3</v>
      </c>
      <c r="AT33" s="58">
        <v>4</v>
      </c>
      <c r="AU33" s="58">
        <v>4</v>
      </c>
      <c r="AV33" s="58"/>
    </row>
    <row r="34" spans="1:48" s="7" customFormat="1" ht="35.25" customHeight="1" x14ac:dyDescent="0.25">
      <c r="A34" s="52" t="s">
        <v>5</v>
      </c>
      <c r="B34" s="84" t="s">
        <v>86</v>
      </c>
      <c r="C34" s="53" t="s">
        <v>72</v>
      </c>
      <c r="D34" s="30">
        <f t="shared" si="18"/>
        <v>125</v>
      </c>
      <c r="E34" s="30">
        <f t="shared" si="19"/>
        <v>80</v>
      </c>
      <c r="F34" s="31">
        <f t="shared" si="20"/>
        <v>30</v>
      </c>
      <c r="G34" s="31">
        <f t="shared" si="21"/>
        <v>30</v>
      </c>
      <c r="H34" s="56"/>
      <c r="I34" s="161">
        <v>30</v>
      </c>
      <c r="J34" s="56"/>
      <c r="K34" s="56"/>
      <c r="L34" s="56"/>
      <c r="M34" s="55">
        <f t="shared" si="22"/>
        <v>20</v>
      </c>
      <c r="N34" s="54">
        <f t="shared" si="23"/>
        <v>45</v>
      </c>
      <c r="O34" s="57"/>
      <c r="P34" s="57"/>
      <c r="Q34" s="57"/>
      <c r="R34" s="57"/>
      <c r="S34" s="57">
        <v>15</v>
      </c>
      <c r="T34" s="57">
        <v>15</v>
      </c>
      <c r="U34" s="57">
        <v>10</v>
      </c>
      <c r="V34" s="57">
        <v>10</v>
      </c>
      <c r="W34" s="57">
        <v>15</v>
      </c>
      <c r="X34" s="57">
        <v>15</v>
      </c>
      <c r="Y34" s="57">
        <v>10</v>
      </c>
      <c r="Z34" s="57">
        <v>35</v>
      </c>
      <c r="AA34" s="57"/>
      <c r="AB34" s="57"/>
      <c r="AC34" s="57"/>
      <c r="AD34" s="57"/>
      <c r="AE34" s="57"/>
      <c r="AF34" s="57"/>
      <c r="AG34" s="57"/>
      <c r="AH34" s="57"/>
      <c r="AI34" s="58"/>
      <c r="AJ34" s="58"/>
      <c r="AK34" s="58"/>
      <c r="AL34" s="58"/>
      <c r="AM34" s="59"/>
      <c r="AN34" s="59">
        <v>2</v>
      </c>
      <c r="AO34" s="59">
        <v>3</v>
      </c>
      <c r="AP34" s="59"/>
      <c r="AQ34" s="59"/>
      <c r="AR34" s="59"/>
      <c r="AS34" s="58">
        <f t="shared" ref="AS34:AS49" si="24">E34/25</f>
        <v>3.2</v>
      </c>
      <c r="AT34" s="58">
        <f t="shared" ref="AT34:AT51" si="25">SUM(AM34:AR34)</f>
        <v>5</v>
      </c>
      <c r="AU34" s="58"/>
      <c r="AV34" s="58"/>
    </row>
    <row r="35" spans="1:48" s="7" customFormat="1" x14ac:dyDescent="0.25">
      <c r="A35" s="52" t="s">
        <v>20</v>
      </c>
      <c r="B35" s="84" t="s">
        <v>87</v>
      </c>
      <c r="C35" s="53" t="s">
        <v>60</v>
      </c>
      <c r="D35" s="30">
        <f t="shared" si="18"/>
        <v>100</v>
      </c>
      <c r="E35" s="30">
        <f t="shared" si="19"/>
        <v>75</v>
      </c>
      <c r="F35" s="31">
        <f t="shared" si="20"/>
        <v>30</v>
      </c>
      <c r="G35" s="31">
        <f t="shared" si="21"/>
        <v>30</v>
      </c>
      <c r="H35" s="56">
        <v>30</v>
      </c>
      <c r="I35" s="56"/>
      <c r="J35" s="56"/>
      <c r="K35" s="56"/>
      <c r="L35" s="56"/>
      <c r="M35" s="55">
        <f t="shared" si="22"/>
        <v>15</v>
      </c>
      <c r="N35" s="54">
        <f t="shared" si="23"/>
        <v>25</v>
      </c>
      <c r="O35" s="57">
        <v>15</v>
      </c>
      <c r="P35" s="57">
        <v>15</v>
      </c>
      <c r="Q35" s="57">
        <v>10</v>
      </c>
      <c r="R35" s="57">
        <v>10</v>
      </c>
      <c r="S35" s="57">
        <v>15</v>
      </c>
      <c r="T35" s="57">
        <v>15</v>
      </c>
      <c r="U35" s="57">
        <v>5</v>
      </c>
      <c r="V35" s="57">
        <v>15</v>
      </c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J35" s="58"/>
      <c r="AK35" s="58"/>
      <c r="AL35" s="58"/>
      <c r="AM35" s="59">
        <v>2</v>
      </c>
      <c r="AN35" s="59">
        <v>2</v>
      </c>
      <c r="AO35" s="59"/>
      <c r="AP35" s="59"/>
      <c r="AQ35" s="59"/>
      <c r="AR35" s="59"/>
      <c r="AS35" s="58">
        <f t="shared" si="24"/>
        <v>3</v>
      </c>
      <c r="AT35" s="58">
        <f t="shared" si="25"/>
        <v>4</v>
      </c>
      <c r="AU35" s="58"/>
      <c r="AV35" s="58"/>
    </row>
    <row r="36" spans="1:48" s="7" customFormat="1" x14ac:dyDescent="0.25">
      <c r="A36" s="52" t="s">
        <v>64</v>
      </c>
      <c r="B36" s="84" t="s">
        <v>88</v>
      </c>
      <c r="C36" s="53" t="s">
        <v>89</v>
      </c>
      <c r="D36" s="30">
        <f t="shared" si="18"/>
        <v>225</v>
      </c>
      <c r="E36" s="30">
        <f t="shared" si="19"/>
        <v>150</v>
      </c>
      <c r="F36" s="31">
        <f t="shared" si="20"/>
        <v>30</v>
      </c>
      <c r="G36" s="31">
        <f t="shared" si="21"/>
        <v>90</v>
      </c>
      <c r="H36" s="56"/>
      <c r="I36" s="56"/>
      <c r="J36" s="56">
        <v>90</v>
      </c>
      <c r="K36" s="56"/>
      <c r="L36" s="56"/>
      <c r="M36" s="55">
        <f t="shared" si="22"/>
        <v>30</v>
      </c>
      <c r="N36" s="54">
        <f t="shared" si="23"/>
        <v>75</v>
      </c>
      <c r="O36" s="57"/>
      <c r="P36" s="57"/>
      <c r="Q36" s="57"/>
      <c r="R36" s="57"/>
      <c r="S36" s="57">
        <v>15</v>
      </c>
      <c r="T36" s="57">
        <v>15</v>
      </c>
      <c r="U36" s="57">
        <v>5</v>
      </c>
      <c r="V36" s="57">
        <v>15</v>
      </c>
      <c r="W36" s="57">
        <v>15</v>
      </c>
      <c r="X36" s="57">
        <v>30</v>
      </c>
      <c r="Y36" s="57">
        <v>10</v>
      </c>
      <c r="Z36" s="57">
        <v>20</v>
      </c>
      <c r="AA36" s="57"/>
      <c r="AB36" s="57">
        <v>45</v>
      </c>
      <c r="AC36" s="57">
        <v>15</v>
      </c>
      <c r="AD36" s="57">
        <v>40</v>
      </c>
      <c r="AE36" s="57"/>
      <c r="AF36" s="57"/>
      <c r="AG36" s="57"/>
      <c r="AH36" s="57"/>
      <c r="AI36" s="58"/>
      <c r="AJ36" s="58"/>
      <c r="AK36" s="58"/>
      <c r="AL36" s="58"/>
      <c r="AM36" s="59"/>
      <c r="AN36" s="59">
        <v>2</v>
      </c>
      <c r="AO36" s="59">
        <v>3</v>
      </c>
      <c r="AP36" s="59">
        <v>4</v>
      </c>
      <c r="AQ36" s="59"/>
      <c r="AR36" s="59"/>
      <c r="AS36" s="58">
        <f t="shared" si="24"/>
        <v>6</v>
      </c>
      <c r="AT36" s="58">
        <f t="shared" si="25"/>
        <v>9</v>
      </c>
      <c r="AU36" s="58"/>
      <c r="AV36" s="58"/>
    </row>
    <row r="37" spans="1:48" s="7" customFormat="1" x14ac:dyDescent="0.25">
      <c r="A37" s="52" t="s">
        <v>65</v>
      </c>
      <c r="B37" s="84" t="s">
        <v>90</v>
      </c>
      <c r="C37" s="53" t="s">
        <v>89</v>
      </c>
      <c r="D37" s="30">
        <f t="shared" si="18"/>
        <v>100</v>
      </c>
      <c r="E37" s="30">
        <f t="shared" si="19"/>
        <v>75</v>
      </c>
      <c r="F37" s="31">
        <f t="shared" si="20"/>
        <v>15</v>
      </c>
      <c r="G37" s="31">
        <f t="shared" si="21"/>
        <v>45</v>
      </c>
      <c r="H37" s="56">
        <v>45</v>
      </c>
      <c r="I37" s="56"/>
      <c r="J37" s="56"/>
      <c r="K37" s="56"/>
      <c r="L37" s="56"/>
      <c r="M37" s="55">
        <f t="shared" si="22"/>
        <v>15</v>
      </c>
      <c r="N37" s="54">
        <f t="shared" si="23"/>
        <v>25</v>
      </c>
      <c r="O37" s="57"/>
      <c r="P37" s="57"/>
      <c r="Q37" s="57"/>
      <c r="R37" s="57"/>
      <c r="S37" s="57"/>
      <c r="T37" s="57"/>
      <c r="U37" s="57"/>
      <c r="V37" s="57"/>
      <c r="W37" s="57">
        <v>15</v>
      </c>
      <c r="X37" s="57">
        <v>15</v>
      </c>
      <c r="Y37" s="57">
        <v>10</v>
      </c>
      <c r="Z37" s="57">
        <v>10</v>
      </c>
      <c r="AA37" s="57"/>
      <c r="AB37" s="57">
        <v>30</v>
      </c>
      <c r="AC37" s="57">
        <v>5</v>
      </c>
      <c r="AD37" s="57">
        <v>15</v>
      </c>
      <c r="AE37" s="57"/>
      <c r="AF37" s="57"/>
      <c r="AG37" s="57"/>
      <c r="AH37" s="57"/>
      <c r="AI37" s="58"/>
      <c r="AJ37" s="58"/>
      <c r="AK37" s="58"/>
      <c r="AL37" s="58"/>
      <c r="AM37" s="59"/>
      <c r="AN37" s="59"/>
      <c r="AO37" s="59">
        <v>2</v>
      </c>
      <c r="AP37" s="59">
        <v>2</v>
      </c>
      <c r="AQ37" s="59"/>
      <c r="AR37" s="59"/>
      <c r="AS37" s="58">
        <f t="shared" si="24"/>
        <v>3</v>
      </c>
      <c r="AT37" s="58">
        <f t="shared" si="25"/>
        <v>4</v>
      </c>
      <c r="AU37" s="58"/>
      <c r="AV37" s="58"/>
    </row>
    <row r="38" spans="1:48" s="7" customFormat="1" x14ac:dyDescent="0.25">
      <c r="A38" s="52" t="s">
        <v>66</v>
      </c>
      <c r="B38" s="84" t="s">
        <v>91</v>
      </c>
      <c r="C38" s="53" t="s">
        <v>73</v>
      </c>
      <c r="D38" s="30">
        <f t="shared" si="18"/>
        <v>100</v>
      </c>
      <c r="E38" s="30">
        <f t="shared" si="19"/>
        <v>75</v>
      </c>
      <c r="F38" s="31">
        <f t="shared" si="20"/>
        <v>30</v>
      </c>
      <c r="G38" s="31">
        <f t="shared" si="21"/>
        <v>30</v>
      </c>
      <c r="H38" s="56">
        <v>30</v>
      </c>
      <c r="I38" s="56"/>
      <c r="J38" s="56"/>
      <c r="K38" s="56"/>
      <c r="L38" s="56"/>
      <c r="M38" s="55">
        <f t="shared" si="22"/>
        <v>15</v>
      </c>
      <c r="N38" s="54">
        <f t="shared" si="23"/>
        <v>25</v>
      </c>
      <c r="O38" s="57"/>
      <c r="P38" s="57"/>
      <c r="Q38" s="57"/>
      <c r="R38" s="57"/>
      <c r="S38" s="57"/>
      <c r="T38" s="57"/>
      <c r="U38" s="57"/>
      <c r="V38" s="57"/>
      <c r="W38" s="57">
        <v>15</v>
      </c>
      <c r="X38" s="57">
        <v>15</v>
      </c>
      <c r="Y38" s="57">
        <v>10</v>
      </c>
      <c r="Z38" s="57">
        <v>10</v>
      </c>
      <c r="AA38" s="57">
        <v>15</v>
      </c>
      <c r="AB38" s="57">
        <v>15</v>
      </c>
      <c r="AC38" s="57">
        <v>5</v>
      </c>
      <c r="AD38" s="57">
        <v>15</v>
      </c>
      <c r="AE38" s="57"/>
      <c r="AF38" s="57"/>
      <c r="AG38" s="57"/>
      <c r="AH38" s="57"/>
      <c r="AI38" s="58"/>
      <c r="AJ38" s="58"/>
      <c r="AK38" s="58"/>
      <c r="AL38" s="58"/>
      <c r="AM38" s="59"/>
      <c r="AN38" s="59"/>
      <c r="AO38" s="59">
        <v>2</v>
      </c>
      <c r="AP38" s="59">
        <v>2</v>
      </c>
      <c r="AQ38" s="59"/>
      <c r="AR38" s="59"/>
      <c r="AS38" s="58">
        <f t="shared" si="24"/>
        <v>3</v>
      </c>
      <c r="AT38" s="58">
        <f t="shared" si="25"/>
        <v>4</v>
      </c>
      <c r="AU38" s="58"/>
      <c r="AV38" s="58"/>
    </row>
    <row r="39" spans="1:48" s="7" customFormat="1" x14ac:dyDescent="0.25">
      <c r="A39" s="52" t="s">
        <v>67</v>
      </c>
      <c r="B39" s="84" t="s">
        <v>92</v>
      </c>
      <c r="C39" s="53" t="s">
        <v>89</v>
      </c>
      <c r="D39" s="30">
        <f t="shared" si="18"/>
        <v>100</v>
      </c>
      <c r="E39" s="30">
        <f t="shared" si="19"/>
        <v>75</v>
      </c>
      <c r="F39" s="31">
        <f t="shared" si="20"/>
        <v>30</v>
      </c>
      <c r="G39" s="31">
        <f t="shared" si="21"/>
        <v>30</v>
      </c>
      <c r="H39" s="56">
        <v>30</v>
      </c>
      <c r="I39" s="56"/>
      <c r="J39" s="56"/>
      <c r="K39" s="56"/>
      <c r="L39" s="56"/>
      <c r="M39" s="55">
        <f t="shared" si="22"/>
        <v>15</v>
      </c>
      <c r="N39" s="54">
        <f t="shared" si="23"/>
        <v>25</v>
      </c>
      <c r="O39" s="57"/>
      <c r="P39" s="57"/>
      <c r="Q39" s="57"/>
      <c r="R39" s="57"/>
      <c r="S39" s="57"/>
      <c r="T39" s="57"/>
      <c r="U39" s="57"/>
      <c r="V39" s="57"/>
      <c r="W39" s="57">
        <v>15</v>
      </c>
      <c r="X39" s="57">
        <v>15</v>
      </c>
      <c r="Y39" s="57">
        <v>10</v>
      </c>
      <c r="Z39" s="57">
        <v>10</v>
      </c>
      <c r="AA39" s="57">
        <v>15</v>
      </c>
      <c r="AB39" s="57">
        <v>15</v>
      </c>
      <c r="AC39" s="57">
        <v>5</v>
      </c>
      <c r="AD39" s="57">
        <v>15</v>
      </c>
      <c r="AE39" s="57"/>
      <c r="AF39" s="57"/>
      <c r="AG39" s="57"/>
      <c r="AH39" s="57"/>
      <c r="AI39" s="58"/>
      <c r="AJ39" s="58"/>
      <c r="AK39" s="58"/>
      <c r="AL39" s="58"/>
      <c r="AM39" s="59"/>
      <c r="AN39" s="59"/>
      <c r="AO39" s="59">
        <v>2</v>
      </c>
      <c r="AP39" s="59">
        <v>2</v>
      </c>
      <c r="AQ39" s="59"/>
      <c r="AR39" s="59"/>
      <c r="AS39" s="58">
        <f t="shared" si="24"/>
        <v>3</v>
      </c>
      <c r="AT39" s="58">
        <f t="shared" si="25"/>
        <v>4</v>
      </c>
      <c r="AU39" s="58"/>
      <c r="AV39" s="58"/>
    </row>
    <row r="40" spans="1:48" s="7" customFormat="1" ht="49.2" x14ac:dyDescent="0.25">
      <c r="A40" s="52" t="s">
        <v>80</v>
      </c>
      <c r="B40" s="85" t="s">
        <v>93</v>
      </c>
      <c r="C40" s="60" t="s">
        <v>94</v>
      </c>
      <c r="D40" s="30">
        <f t="shared" si="18"/>
        <v>50</v>
      </c>
      <c r="E40" s="30">
        <f t="shared" si="19"/>
        <v>35</v>
      </c>
      <c r="F40" s="31">
        <f t="shared" si="20"/>
        <v>15</v>
      </c>
      <c r="G40" s="31">
        <f t="shared" si="21"/>
        <v>15</v>
      </c>
      <c r="H40" s="56">
        <v>15</v>
      </c>
      <c r="I40" s="56"/>
      <c r="J40" s="56"/>
      <c r="K40" s="56"/>
      <c r="L40" s="56"/>
      <c r="M40" s="55">
        <f t="shared" si="22"/>
        <v>5</v>
      </c>
      <c r="N40" s="54">
        <f t="shared" si="23"/>
        <v>15</v>
      </c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>
        <v>15</v>
      </c>
      <c r="AB40" s="61">
        <v>15</v>
      </c>
      <c r="AC40" s="61">
        <v>5</v>
      </c>
      <c r="AD40" s="61">
        <v>15</v>
      </c>
      <c r="AE40" s="61"/>
      <c r="AF40" s="61"/>
      <c r="AG40" s="61"/>
      <c r="AH40" s="61"/>
      <c r="AI40" s="61"/>
      <c r="AJ40" s="61"/>
      <c r="AK40" s="61"/>
      <c r="AL40" s="61"/>
      <c r="AM40" s="59"/>
      <c r="AN40" s="59"/>
      <c r="AO40" s="59"/>
      <c r="AP40" s="59">
        <v>2</v>
      </c>
      <c r="AQ40" s="59"/>
      <c r="AR40" s="59"/>
      <c r="AS40" s="58">
        <f t="shared" si="24"/>
        <v>1.4</v>
      </c>
      <c r="AT40" s="58">
        <f t="shared" si="25"/>
        <v>2</v>
      </c>
      <c r="AU40" s="58"/>
      <c r="AV40" s="58"/>
    </row>
    <row r="41" spans="1:48" s="7" customFormat="1" x14ac:dyDescent="0.25">
      <c r="A41" s="52" t="s">
        <v>81</v>
      </c>
      <c r="B41" s="86" t="s">
        <v>95</v>
      </c>
      <c r="C41" s="60" t="s">
        <v>73</v>
      </c>
      <c r="D41" s="30">
        <f t="shared" si="18"/>
        <v>100</v>
      </c>
      <c r="E41" s="30">
        <f t="shared" si="19"/>
        <v>75</v>
      </c>
      <c r="F41" s="31">
        <f t="shared" si="20"/>
        <v>15</v>
      </c>
      <c r="G41" s="31">
        <f t="shared" si="21"/>
        <v>45</v>
      </c>
      <c r="H41" s="56"/>
      <c r="I41" s="161">
        <v>45</v>
      </c>
      <c r="J41" s="56"/>
      <c r="K41" s="56"/>
      <c r="L41" s="56"/>
      <c r="M41" s="55">
        <f t="shared" si="22"/>
        <v>15</v>
      </c>
      <c r="N41" s="54">
        <f t="shared" si="23"/>
        <v>25</v>
      </c>
      <c r="O41" s="61"/>
      <c r="P41" s="61"/>
      <c r="Q41" s="61"/>
      <c r="R41" s="61"/>
      <c r="S41" s="61"/>
      <c r="T41" s="61"/>
      <c r="U41" s="61"/>
      <c r="V41" s="61"/>
      <c r="W41" s="61">
        <v>15</v>
      </c>
      <c r="X41" s="61">
        <v>15</v>
      </c>
      <c r="Y41" s="61">
        <v>10</v>
      </c>
      <c r="Z41" s="61">
        <v>10</v>
      </c>
      <c r="AA41" s="61"/>
      <c r="AB41" s="61">
        <v>30</v>
      </c>
      <c r="AC41" s="61">
        <v>5</v>
      </c>
      <c r="AD41" s="61">
        <v>15</v>
      </c>
      <c r="AE41" s="61"/>
      <c r="AF41" s="61"/>
      <c r="AG41" s="61"/>
      <c r="AH41" s="61"/>
      <c r="AI41" s="61"/>
      <c r="AJ41" s="61"/>
      <c r="AK41" s="61"/>
      <c r="AL41" s="61"/>
      <c r="AM41" s="59"/>
      <c r="AN41" s="59"/>
      <c r="AO41" s="59">
        <v>2</v>
      </c>
      <c r="AP41" s="59">
        <v>2</v>
      </c>
      <c r="AQ41" s="59"/>
      <c r="AR41" s="59"/>
      <c r="AS41" s="58">
        <f t="shared" si="24"/>
        <v>3</v>
      </c>
      <c r="AT41" s="58">
        <f t="shared" si="25"/>
        <v>4</v>
      </c>
      <c r="AU41" s="58"/>
      <c r="AV41" s="58"/>
    </row>
    <row r="42" spans="1:48" s="7" customFormat="1" x14ac:dyDescent="0.25">
      <c r="A42" s="52" t="s">
        <v>82</v>
      </c>
      <c r="B42" s="85" t="s">
        <v>96</v>
      </c>
      <c r="C42" s="60" t="s">
        <v>73</v>
      </c>
      <c r="D42" s="30">
        <f t="shared" si="18"/>
        <v>100</v>
      </c>
      <c r="E42" s="30">
        <f t="shared" si="19"/>
        <v>75</v>
      </c>
      <c r="F42" s="31">
        <f t="shared" si="20"/>
        <v>30</v>
      </c>
      <c r="G42" s="31">
        <f t="shared" si="21"/>
        <v>30</v>
      </c>
      <c r="H42" s="56">
        <v>30</v>
      </c>
      <c r="I42" s="56"/>
      <c r="J42" s="56"/>
      <c r="K42" s="56"/>
      <c r="L42" s="56"/>
      <c r="M42" s="55">
        <f t="shared" si="22"/>
        <v>15</v>
      </c>
      <c r="N42" s="54">
        <f t="shared" si="23"/>
        <v>25</v>
      </c>
      <c r="O42" s="61"/>
      <c r="P42" s="61"/>
      <c r="Q42" s="61"/>
      <c r="R42" s="61"/>
      <c r="S42" s="61"/>
      <c r="T42" s="61"/>
      <c r="U42" s="61"/>
      <c r="V42" s="61"/>
      <c r="W42" s="61">
        <v>15</v>
      </c>
      <c r="X42" s="61">
        <v>15</v>
      </c>
      <c r="Y42" s="61">
        <v>10</v>
      </c>
      <c r="Z42" s="61">
        <v>10</v>
      </c>
      <c r="AA42" s="61">
        <v>15</v>
      </c>
      <c r="AB42" s="61">
        <v>15</v>
      </c>
      <c r="AC42" s="61">
        <v>5</v>
      </c>
      <c r="AD42" s="61">
        <v>15</v>
      </c>
      <c r="AE42" s="61"/>
      <c r="AF42" s="61"/>
      <c r="AG42" s="61"/>
      <c r="AH42" s="61"/>
      <c r="AI42" s="61"/>
      <c r="AJ42" s="61"/>
      <c r="AK42" s="61"/>
      <c r="AL42" s="61"/>
      <c r="AM42" s="59"/>
      <c r="AN42" s="59"/>
      <c r="AO42" s="59">
        <v>2</v>
      </c>
      <c r="AP42" s="59">
        <v>2</v>
      </c>
      <c r="AQ42" s="59"/>
      <c r="AR42" s="59"/>
      <c r="AS42" s="58">
        <f t="shared" si="24"/>
        <v>3</v>
      </c>
      <c r="AT42" s="58">
        <f t="shared" si="25"/>
        <v>4</v>
      </c>
      <c r="AU42" s="58"/>
      <c r="AV42" s="58"/>
    </row>
    <row r="43" spans="1:48" s="7" customFormat="1" x14ac:dyDescent="0.25">
      <c r="A43" s="52" t="s">
        <v>83</v>
      </c>
      <c r="B43" s="85" t="s">
        <v>97</v>
      </c>
      <c r="C43" s="60" t="s">
        <v>146</v>
      </c>
      <c r="D43" s="30">
        <f t="shared" si="18"/>
        <v>100</v>
      </c>
      <c r="E43" s="30">
        <f t="shared" si="19"/>
        <v>70</v>
      </c>
      <c r="F43" s="31">
        <f t="shared" si="20"/>
        <v>0</v>
      </c>
      <c r="G43" s="31">
        <f t="shared" si="21"/>
        <v>60</v>
      </c>
      <c r="H43" s="56"/>
      <c r="I43" s="161">
        <v>60</v>
      </c>
      <c r="J43" s="56"/>
      <c r="K43" s="56"/>
      <c r="L43" s="56"/>
      <c r="M43" s="55">
        <f t="shared" si="22"/>
        <v>10</v>
      </c>
      <c r="N43" s="54">
        <f t="shared" si="23"/>
        <v>30</v>
      </c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>
        <v>30</v>
      </c>
      <c r="AC43" s="61">
        <v>5</v>
      </c>
      <c r="AD43" s="61">
        <v>15</v>
      </c>
      <c r="AE43" s="61"/>
      <c r="AF43" s="61">
        <v>30</v>
      </c>
      <c r="AG43" s="61">
        <v>5</v>
      </c>
      <c r="AH43" s="61">
        <v>15</v>
      </c>
      <c r="AI43" s="61"/>
      <c r="AJ43" s="61"/>
      <c r="AK43" s="61"/>
      <c r="AL43" s="61"/>
      <c r="AM43" s="59"/>
      <c r="AN43" s="59"/>
      <c r="AO43" s="59"/>
      <c r="AP43" s="59">
        <v>2</v>
      </c>
      <c r="AQ43" s="59">
        <v>2</v>
      </c>
      <c r="AR43" s="59"/>
      <c r="AS43" s="58">
        <f t="shared" si="24"/>
        <v>2.8</v>
      </c>
      <c r="AT43" s="58">
        <f t="shared" si="25"/>
        <v>4</v>
      </c>
      <c r="AU43" s="58"/>
      <c r="AV43" s="58"/>
    </row>
    <row r="44" spans="1:48" s="7" customFormat="1" x14ac:dyDescent="0.25">
      <c r="A44" s="52" t="s">
        <v>84</v>
      </c>
      <c r="B44" s="85" t="s">
        <v>98</v>
      </c>
      <c r="C44" s="60" t="s">
        <v>61</v>
      </c>
      <c r="D44" s="30">
        <f t="shared" si="18"/>
        <v>25</v>
      </c>
      <c r="E44" s="30">
        <f t="shared" si="19"/>
        <v>20</v>
      </c>
      <c r="F44" s="31">
        <f t="shared" si="20"/>
        <v>15</v>
      </c>
      <c r="G44" s="31">
        <f t="shared" si="21"/>
        <v>0</v>
      </c>
      <c r="H44" s="56">
        <v>0</v>
      </c>
      <c r="I44" s="56"/>
      <c r="J44" s="56"/>
      <c r="K44" s="56"/>
      <c r="L44" s="56"/>
      <c r="M44" s="55">
        <f t="shared" si="22"/>
        <v>5</v>
      </c>
      <c r="N44" s="54">
        <f t="shared" si="23"/>
        <v>5</v>
      </c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>
        <v>15</v>
      </c>
      <c r="AF44" s="61"/>
      <c r="AG44" s="61">
        <v>5</v>
      </c>
      <c r="AH44" s="61">
        <v>5</v>
      </c>
      <c r="AI44" s="61"/>
      <c r="AJ44" s="61"/>
      <c r="AK44" s="61"/>
      <c r="AL44" s="61"/>
      <c r="AM44" s="59"/>
      <c r="AN44" s="59"/>
      <c r="AO44" s="59"/>
      <c r="AP44" s="59"/>
      <c r="AQ44" s="59">
        <v>1</v>
      </c>
      <c r="AR44" s="59"/>
      <c r="AS44" s="58">
        <f t="shared" si="24"/>
        <v>0.8</v>
      </c>
      <c r="AT44" s="58">
        <f t="shared" si="25"/>
        <v>1</v>
      </c>
      <c r="AU44" s="58">
        <f>SUM(AM44:AR44)</f>
        <v>1</v>
      </c>
      <c r="AV44" s="58"/>
    </row>
    <row r="45" spans="1:48" s="7" customFormat="1" x14ac:dyDescent="0.25">
      <c r="A45" s="52" t="s">
        <v>85</v>
      </c>
      <c r="B45" s="85" t="s">
        <v>99</v>
      </c>
      <c r="C45" s="60" t="s">
        <v>100</v>
      </c>
      <c r="D45" s="30">
        <f t="shared" si="18"/>
        <v>75</v>
      </c>
      <c r="E45" s="30">
        <f t="shared" si="19"/>
        <v>55</v>
      </c>
      <c r="F45" s="31">
        <f t="shared" si="20"/>
        <v>15</v>
      </c>
      <c r="G45" s="31">
        <f t="shared" si="21"/>
        <v>30</v>
      </c>
      <c r="H45" s="56"/>
      <c r="I45" s="161">
        <v>30</v>
      </c>
      <c r="J45" s="151"/>
      <c r="K45" s="56"/>
      <c r="L45" s="56"/>
      <c r="M45" s="55">
        <f t="shared" si="22"/>
        <v>10</v>
      </c>
      <c r="N45" s="54">
        <f t="shared" si="23"/>
        <v>20</v>
      </c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>
        <v>15</v>
      </c>
      <c r="AJ45" s="61">
        <v>30</v>
      </c>
      <c r="AK45" s="61">
        <v>10</v>
      </c>
      <c r="AL45" s="61">
        <v>20</v>
      </c>
      <c r="AM45" s="59"/>
      <c r="AN45" s="59"/>
      <c r="AO45" s="59"/>
      <c r="AP45" s="59"/>
      <c r="AQ45" s="59"/>
      <c r="AR45" s="59">
        <v>3</v>
      </c>
      <c r="AS45" s="58">
        <f t="shared" si="24"/>
        <v>2.2000000000000002</v>
      </c>
      <c r="AT45" s="58">
        <f t="shared" si="25"/>
        <v>3</v>
      </c>
      <c r="AU45" s="58"/>
      <c r="AV45" s="58"/>
    </row>
    <row r="46" spans="1:48" s="7" customFormat="1" x14ac:dyDescent="0.25">
      <c r="A46" s="52" t="s">
        <v>106</v>
      </c>
      <c r="B46" s="85" t="s">
        <v>101</v>
      </c>
      <c r="C46" s="60" t="s">
        <v>100</v>
      </c>
      <c r="D46" s="30">
        <f t="shared" si="18"/>
        <v>50</v>
      </c>
      <c r="E46" s="30">
        <f t="shared" si="19"/>
        <v>35</v>
      </c>
      <c r="F46" s="31">
        <f t="shared" si="20"/>
        <v>0</v>
      </c>
      <c r="G46" s="31">
        <f t="shared" si="21"/>
        <v>30</v>
      </c>
      <c r="H46" s="56"/>
      <c r="I46" s="56"/>
      <c r="J46" s="56">
        <v>30</v>
      </c>
      <c r="K46" s="56"/>
      <c r="L46" s="56"/>
      <c r="M46" s="55">
        <f t="shared" si="22"/>
        <v>5</v>
      </c>
      <c r="N46" s="54">
        <f t="shared" si="23"/>
        <v>15</v>
      </c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>
        <v>30</v>
      </c>
      <c r="AK46" s="61">
        <v>5</v>
      </c>
      <c r="AL46" s="61">
        <v>15</v>
      </c>
      <c r="AM46" s="59"/>
      <c r="AN46" s="59"/>
      <c r="AO46" s="59"/>
      <c r="AP46" s="59"/>
      <c r="AQ46" s="59"/>
      <c r="AR46" s="59">
        <v>2</v>
      </c>
      <c r="AS46" s="58">
        <f t="shared" si="24"/>
        <v>1.4</v>
      </c>
      <c r="AT46" s="58">
        <f t="shared" si="25"/>
        <v>2</v>
      </c>
      <c r="AU46" s="58"/>
      <c r="AV46" s="58"/>
    </row>
    <row r="47" spans="1:48" s="7" customFormat="1" x14ac:dyDescent="0.25">
      <c r="A47" s="52" t="s">
        <v>140</v>
      </c>
      <c r="B47" s="85" t="s">
        <v>102</v>
      </c>
      <c r="C47" s="60" t="s">
        <v>75</v>
      </c>
      <c r="D47" s="30">
        <f t="shared" si="18"/>
        <v>50</v>
      </c>
      <c r="E47" s="30">
        <f t="shared" si="19"/>
        <v>35</v>
      </c>
      <c r="F47" s="31">
        <f t="shared" si="20"/>
        <v>0</v>
      </c>
      <c r="G47" s="31">
        <f t="shared" si="21"/>
        <v>30</v>
      </c>
      <c r="H47" s="56"/>
      <c r="I47" s="56"/>
      <c r="J47" s="56">
        <v>30</v>
      </c>
      <c r="K47" s="56"/>
      <c r="L47" s="56"/>
      <c r="M47" s="55">
        <f t="shared" si="22"/>
        <v>5</v>
      </c>
      <c r="N47" s="54">
        <f t="shared" si="23"/>
        <v>15</v>
      </c>
      <c r="O47" s="61"/>
      <c r="P47" s="61"/>
      <c r="Q47" s="61"/>
      <c r="R47" s="61"/>
      <c r="S47" s="61"/>
      <c r="T47" s="61"/>
      <c r="U47" s="61"/>
      <c r="V47" s="61"/>
      <c r="W47" s="61"/>
      <c r="X47" s="61">
        <v>30</v>
      </c>
      <c r="Y47" s="61">
        <v>5</v>
      </c>
      <c r="Z47" s="61">
        <v>15</v>
      </c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59"/>
      <c r="AN47" s="59"/>
      <c r="AO47" s="59">
        <v>2</v>
      </c>
      <c r="AP47" s="59"/>
      <c r="AQ47" s="59"/>
      <c r="AR47" s="59"/>
      <c r="AS47" s="58">
        <f t="shared" si="24"/>
        <v>1.4</v>
      </c>
      <c r="AT47" s="58">
        <f t="shared" si="25"/>
        <v>2</v>
      </c>
      <c r="AU47" s="58"/>
      <c r="AV47" s="58"/>
    </row>
    <row r="48" spans="1:48" s="7" customFormat="1" x14ac:dyDescent="0.25">
      <c r="A48" s="52" t="s">
        <v>149</v>
      </c>
      <c r="B48" s="85" t="s">
        <v>103</v>
      </c>
      <c r="C48" s="60" t="s">
        <v>61</v>
      </c>
      <c r="D48" s="30">
        <f t="shared" si="18"/>
        <v>75</v>
      </c>
      <c r="E48" s="30">
        <f t="shared" si="19"/>
        <v>55</v>
      </c>
      <c r="F48" s="31">
        <f t="shared" si="20"/>
        <v>15</v>
      </c>
      <c r="G48" s="31">
        <f t="shared" si="21"/>
        <v>30</v>
      </c>
      <c r="H48" s="56">
        <v>30</v>
      </c>
      <c r="I48" s="56"/>
      <c r="J48" s="56"/>
      <c r="K48" s="56"/>
      <c r="L48" s="56"/>
      <c r="M48" s="55">
        <f t="shared" si="22"/>
        <v>10</v>
      </c>
      <c r="N48" s="54">
        <f t="shared" si="23"/>
        <v>20</v>
      </c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>
        <v>15</v>
      </c>
      <c r="AF48" s="61">
        <v>30</v>
      </c>
      <c r="AG48" s="61">
        <v>10</v>
      </c>
      <c r="AH48" s="61">
        <v>20</v>
      </c>
      <c r="AI48" s="61"/>
      <c r="AJ48" s="61"/>
      <c r="AK48" s="61"/>
      <c r="AL48" s="61"/>
      <c r="AM48" s="59"/>
      <c r="AN48" s="59"/>
      <c r="AO48" s="59"/>
      <c r="AP48" s="59"/>
      <c r="AQ48" s="59">
        <v>3</v>
      </c>
      <c r="AR48" s="59"/>
      <c r="AS48" s="58">
        <f t="shared" si="24"/>
        <v>2.2000000000000002</v>
      </c>
      <c r="AT48" s="58">
        <f t="shared" si="25"/>
        <v>3</v>
      </c>
      <c r="AU48" s="58">
        <f>SUM(AM48:AR48)</f>
        <v>3</v>
      </c>
      <c r="AV48" s="58"/>
    </row>
    <row r="49" spans="1:48" s="7" customFormat="1" x14ac:dyDescent="0.25">
      <c r="A49" s="52" t="s">
        <v>150</v>
      </c>
      <c r="B49" s="85" t="s">
        <v>105</v>
      </c>
      <c r="C49" s="60" t="s">
        <v>104</v>
      </c>
      <c r="D49" s="30">
        <f t="shared" si="18"/>
        <v>75</v>
      </c>
      <c r="E49" s="30">
        <f t="shared" si="19"/>
        <v>55</v>
      </c>
      <c r="F49" s="31">
        <f t="shared" si="20"/>
        <v>0</v>
      </c>
      <c r="G49" s="31">
        <f t="shared" si="21"/>
        <v>45</v>
      </c>
      <c r="H49" s="56">
        <v>45</v>
      </c>
      <c r="I49" s="56"/>
      <c r="J49" s="56"/>
      <c r="K49" s="56"/>
      <c r="L49" s="56"/>
      <c r="M49" s="55">
        <f t="shared" si="22"/>
        <v>10</v>
      </c>
      <c r="N49" s="54">
        <f t="shared" si="23"/>
        <v>20</v>
      </c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>
        <v>30</v>
      </c>
      <c r="AG49" s="61">
        <v>5</v>
      </c>
      <c r="AH49" s="61">
        <v>15</v>
      </c>
      <c r="AI49" s="61"/>
      <c r="AJ49" s="61">
        <v>15</v>
      </c>
      <c r="AK49" s="61">
        <v>5</v>
      </c>
      <c r="AL49" s="61">
        <v>5</v>
      </c>
      <c r="AM49" s="59"/>
      <c r="AN49" s="59"/>
      <c r="AO49" s="59"/>
      <c r="AP49" s="59"/>
      <c r="AQ49" s="59">
        <v>2</v>
      </c>
      <c r="AR49" s="59">
        <v>1</v>
      </c>
      <c r="AS49" s="58">
        <f t="shared" si="24"/>
        <v>2.2000000000000002</v>
      </c>
      <c r="AT49" s="58">
        <f t="shared" si="25"/>
        <v>3</v>
      </c>
      <c r="AU49" s="58"/>
      <c r="AV49" s="58"/>
    </row>
    <row r="50" spans="1:48" s="7" customFormat="1" x14ac:dyDescent="0.25">
      <c r="A50" s="98" t="s">
        <v>151</v>
      </c>
      <c r="B50" s="160" t="s">
        <v>156</v>
      </c>
      <c r="C50" s="53" t="s">
        <v>100</v>
      </c>
      <c r="D50" s="30">
        <f t="shared" si="18"/>
        <v>100</v>
      </c>
      <c r="E50" s="30">
        <f t="shared" si="19"/>
        <v>50</v>
      </c>
      <c r="F50" s="31">
        <f t="shared" si="20"/>
        <v>0</v>
      </c>
      <c r="G50" s="31">
        <f t="shared" si="21"/>
        <v>30</v>
      </c>
      <c r="H50" s="56"/>
      <c r="I50" s="56"/>
      <c r="J50" s="56"/>
      <c r="K50" s="56">
        <v>30</v>
      </c>
      <c r="L50" s="56"/>
      <c r="M50" s="55">
        <f t="shared" si="22"/>
        <v>20</v>
      </c>
      <c r="N50" s="54">
        <f t="shared" si="23"/>
        <v>50</v>
      </c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57"/>
      <c r="AF50" s="57"/>
      <c r="AG50" s="57"/>
      <c r="AH50" s="57"/>
      <c r="AI50" s="57"/>
      <c r="AJ50" s="57">
        <v>30</v>
      </c>
      <c r="AK50" s="57">
        <v>20</v>
      </c>
      <c r="AL50" s="57">
        <v>50</v>
      </c>
      <c r="AM50" s="59"/>
      <c r="AN50" s="59"/>
      <c r="AO50" s="59"/>
      <c r="AP50" s="59"/>
      <c r="AQ50" s="59"/>
      <c r="AR50" s="59">
        <v>4</v>
      </c>
      <c r="AS50" s="58">
        <v>1</v>
      </c>
      <c r="AT50" s="58">
        <f t="shared" si="25"/>
        <v>4</v>
      </c>
      <c r="AU50" s="58"/>
      <c r="AV50" s="58">
        <f>SUM(AM50:AR50)</f>
        <v>4</v>
      </c>
    </row>
    <row r="51" spans="1:48" s="7" customFormat="1" x14ac:dyDescent="0.25">
      <c r="A51" s="111" t="s">
        <v>152</v>
      </c>
      <c r="B51" s="84" t="s">
        <v>154</v>
      </c>
      <c r="C51" s="53" t="s">
        <v>61</v>
      </c>
      <c r="D51" s="30">
        <f t="shared" si="18"/>
        <v>100</v>
      </c>
      <c r="E51" s="30">
        <f t="shared" si="19"/>
        <v>50</v>
      </c>
      <c r="F51" s="31">
        <f t="shared" si="20"/>
        <v>0</v>
      </c>
      <c r="G51" s="31">
        <f t="shared" si="21"/>
        <v>30</v>
      </c>
      <c r="H51" s="56"/>
      <c r="I51" s="56"/>
      <c r="J51" s="56"/>
      <c r="K51" s="161">
        <v>30</v>
      </c>
      <c r="L51" s="56"/>
      <c r="M51" s="55">
        <f t="shared" si="22"/>
        <v>20</v>
      </c>
      <c r="N51" s="54">
        <f t="shared" si="23"/>
        <v>50</v>
      </c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57"/>
      <c r="AF51" s="57">
        <v>30</v>
      </c>
      <c r="AG51" s="57">
        <v>20</v>
      </c>
      <c r="AH51" s="57">
        <v>50</v>
      </c>
      <c r="AI51" s="57"/>
      <c r="AJ51" s="57"/>
      <c r="AK51" s="57"/>
      <c r="AL51" s="57"/>
      <c r="AM51" s="59"/>
      <c r="AN51" s="59"/>
      <c r="AO51" s="59"/>
      <c r="AP51" s="59"/>
      <c r="AQ51" s="59">
        <v>4</v>
      </c>
      <c r="AR51" s="59"/>
      <c r="AS51" s="58">
        <v>1</v>
      </c>
      <c r="AT51" s="58">
        <f t="shared" si="25"/>
        <v>4</v>
      </c>
      <c r="AU51" s="58"/>
      <c r="AV51" s="58"/>
    </row>
    <row r="52" spans="1:48" s="10" customFormat="1" ht="48.75" customHeight="1" x14ac:dyDescent="0.25">
      <c r="A52" s="50" t="s">
        <v>108</v>
      </c>
      <c r="B52" s="62" t="s">
        <v>107</v>
      </c>
      <c r="C52" s="50"/>
      <c r="D52" s="51">
        <f>SUM(D53:D61)</f>
        <v>700</v>
      </c>
      <c r="E52" s="51">
        <f t="shared" ref="E52:AV52" si="26">SUM(E53:E61)</f>
        <v>445</v>
      </c>
      <c r="F52" s="51">
        <f t="shared" si="26"/>
        <v>0</v>
      </c>
      <c r="G52" s="51">
        <f t="shared" si="26"/>
        <v>360</v>
      </c>
      <c r="H52" s="51">
        <f t="shared" si="26"/>
        <v>360</v>
      </c>
      <c r="I52" s="51">
        <f t="shared" si="26"/>
        <v>0</v>
      </c>
      <c r="J52" s="51">
        <f t="shared" si="26"/>
        <v>0</v>
      </c>
      <c r="K52" s="51">
        <f t="shared" si="26"/>
        <v>0</v>
      </c>
      <c r="L52" s="51">
        <f t="shared" si="26"/>
        <v>0</v>
      </c>
      <c r="M52" s="51">
        <f t="shared" si="26"/>
        <v>85</v>
      </c>
      <c r="N52" s="51">
        <f t="shared" si="26"/>
        <v>255</v>
      </c>
      <c r="O52" s="51">
        <f t="shared" si="26"/>
        <v>0</v>
      </c>
      <c r="P52" s="51">
        <f t="shared" si="26"/>
        <v>0</v>
      </c>
      <c r="Q52" s="51">
        <f t="shared" si="26"/>
        <v>0</v>
      </c>
      <c r="R52" s="51">
        <f t="shared" si="26"/>
        <v>0</v>
      </c>
      <c r="S52" s="51">
        <f t="shared" si="26"/>
        <v>0</v>
      </c>
      <c r="T52" s="51">
        <f t="shared" si="26"/>
        <v>0</v>
      </c>
      <c r="U52" s="51">
        <f t="shared" si="26"/>
        <v>0</v>
      </c>
      <c r="V52" s="51">
        <f t="shared" si="26"/>
        <v>0</v>
      </c>
      <c r="W52" s="51">
        <f t="shared" si="26"/>
        <v>0</v>
      </c>
      <c r="X52" s="51">
        <f t="shared" si="26"/>
        <v>0</v>
      </c>
      <c r="Y52" s="51">
        <f t="shared" si="26"/>
        <v>0</v>
      </c>
      <c r="Z52" s="51">
        <f t="shared" si="26"/>
        <v>0</v>
      </c>
      <c r="AA52" s="51">
        <f t="shared" si="26"/>
        <v>0</v>
      </c>
      <c r="AB52" s="51">
        <f t="shared" si="26"/>
        <v>0</v>
      </c>
      <c r="AC52" s="51">
        <f t="shared" si="26"/>
        <v>0</v>
      </c>
      <c r="AD52" s="51">
        <f t="shared" si="26"/>
        <v>0</v>
      </c>
      <c r="AE52" s="51">
        <f t="shared" si="26"/>
        <v>0</v>
      </c>
      <c r="AF52" s="51">
        <f t="shared" si="26"/>
        <v>210</v>
      </c>
      <c r="AG52" s="51">
        <f t="shared" si="26"/>
        <v>40</v>
      </c>
      <c r="AH52" s="51">
        <f t="shared" si="26"/>
        <v>150</v>
      </c>
      <c r="AI52" s="51">
        <f t="shared" si="26"/>
        <v>0</v>
      </c>
      <c r="AJ52" s="51">
        <f t="shared" si="26"/>
        <v>150</v>
      </c>
      <c r="AK52" s="51">
        <f t="shared" si="26"/>
        <v>45</v>
      </c>
      <c r="AL52" s="51">
        <f t="shared" si="26"/>
        <v>105</v>
      </c>
      <c r="AM52" s="51">
        <f t="shared" si="26"/>
        <v>0</v>
      </c>
      <c r="AN52" s="51">
        <f t="shared" si="26"/>
        <v>0</v>
      </c>
      <c r="AO52" s="51">
        <f t="shared" si="26"/>
        <v>0</v>
      </c>
      <c r="AP52" s="51">
        <f t="shared" si="26"/>
        <v>0</v>
      </c>
      <c r="AQ52" s="51">
        <f t="shared" si="26"/>
        <v>16</v>
      </c>
      <c r="AR52" s="51">
        <f t="shared" si="26"/>
        <v>12</v>
      </c>
      <c r="AS52" s="51">
        <f t="shared" si="26"/>
        <v>17.799999999999997</v>
      </c>
      <c r="AT52" s="51">
        <f t="shared" si="26"/>
        <v>28</v>
      </c>
      <c r="AU52" s="51">
        <f t="shared" si="26"/>
        <v>0</v>
      </c>
      <c r="AV52" s="51">
        <f t="shared" si="26"/>
        <v>28</v>
      </c>
    </row>
    <row r="53" spans="1:48" s="7" customFormat="1" ht="36.75" customHeight="1" x14ac:dyDescent="0.25">
      <c r="A53" s="52" t="s">
        <v>10</v>
      </c>
      <c r="B53" s="84" t="s">
        <v>118</v>
      </c>
      <c r="C53" s="53" t="s">
        <v>61</v>
      </c>
      <c r="D53" s="30">
        <f t="shared" ref="D53:D61" si="27">SUM(E53,N53)</f>
        <v>50</v>
      </c>
      <c r="E53" s="30">
        <f t="shared" ref="E53:E61" si="28">SUM(F53:G53,M53)</f>
        <v>30</v>
      </c>
      <c r="F53" s="31">
        <f t="shared" ref="F53:F61" si="29">SUM(O53,S53,W53,AA53,AE53,AI53)</f>
        <v>0</v>
      </c>
      <c r="G53" s="31">
        <f t="shared" ref="G53:G61" si="30">SUM(P53,T53,X53,AB53,AF53,AJ53)</f>
        <v>25</v>
      </c>
      <c r="H53" s="56">
        <v>25</v>
      </c>
      <c r="I53" s="56"/>
      <c r="J53" s="56"/>
      <c r="K53" s="56"/>
      <c r="L53" s="56"/>
      <c r="M53" s="55">
        <f t="shared" ref="M53:M61" si="31">SUM(Q53,U53,Y53,AC53,AG53,AK53)</f>
        <v>5</v>
      </c>
      <c r="N53" s="54">
        <f t="shared" ref="N53:N61" si="32">SUM(R53,V53,Z53,AD53,AH53,AL53)</f>
        <v>20</v>
      </c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>
        <v>25</v>
      </c>
      <c r="AG53" s="57">
        <v>5</v>
      </c>
      <c r="AH53" s="57">
        <v>20</v>
      </c>
      <c r="AI53" s="57"/>
      <c r="AJ53" s="57"/>
      <c r="AK53" s="57"/>
      <c r="AL53" s="57"/>
      <c r="AM53" s="59"/>
      <c r="AN53" s="59"/>
      <c r="AO53" s="59"/>
      <c r="AP53" s="59"/>
      <c r="AQ53" s="59">
        <v>2</v>
      </c>
      <c r="AR53" s="59"/>
      <c r="AS53" s="58">
        <f t="shared" ref="AS53:AS61" si="33">E53/25</f>
        <v>1.2</v>
      </c>
      <c r="AT53" s="58">
        <f t="shared" ref="AT53:AT61" si="34">SUM(AM53:AR53)</f>
        <v>2</v>
      </c>
      <c r="AU53" s="58"/>
      <c r="AV53" s="58">
        <f t="shared" ref="AV53:AV61" si="35">SUM(AM53:AR53)</f>
        <v>2</v>
      </c>
    </row>
    <row r="54" spans="1:48" s="7" customFormat="1" ht="40.5" customHeight="1" x14ac:dyDescent="0.25">
      <c r="A54" s="52" t="s">
        <v>9</v>
      </c>
      <c r="B54" s="38" t="s">
        <v>230</v>
      </c>
      <c r="C54" s="60" t="s">
        <v>146</v>
      </c>
      <c r="D54" s="30">
        <f t="shared" si="27"/>
        <v>75</v>
      </c>
      <c r="E54" s="30">
        <f t="shared" si="28"/>
        <v>50</v>
      </c>
      <c r="F54" s="31">
        <f t="shared" si="29"/>
        <v>0</v>
      </c>
      <c r="G54" s="31">
        <f t="shared" si="30"/>
        <v>45</v>
      </c>
      <c r="H54" s="56">
        <v>45</v>
      </c>
      <c r="I54" s="56"/>
      <c r="J54" s="56"/>
      <c r="K54" s="56"/>
      <c r="L54" s="56"/>
      <c r="M54" s="55">
        <f t="shared" si="31"/>
        <v>5</v>
      </c>
      <c r="N54" s="54">
        <f t="shared" si="32"/>
        <v>25</v>
      </c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>
        <v>45</v>
      </c>
      <c r="AG54" s="61">
        <v>5</v>
      </c>
      <c r="AH54" s="61">
        <v>25</v>
      </c>
      <c r="AI54" s="61"/>
      <c r="AJ54" s="61"/>
      <c r="AK54" s="61"/>
      <c r="AL54" s="61"/>
      <c r="AM54" s="59"/>
      <c r="AN54" s="59"/>
      <c r="AO54" s="59"/>
      <c r="AP54" s="59"/>
      <c r="AQ54" s="59">
        <v>3</v>
      </c>
      <c r="AR54" s="59"/>
      <c r="AS54" s="58">
        <f t="shared" si="33"/>
        <v>2</v>
      </c>
      <c r="AT54" s="58">
        <f t="shared" si="34"/>
        <v>3</v>
      </c>
      <c r="AU54" s="58"/>
      <c r="AV54" s="58">
        <f t="shared" si="35"/>
        <v>3</v>
      </c>
    </row>
    <row r="55" spans="1:48" s="7" customFormat="1" ht="36.75" customHeight="1" x14ac:dyDescent="0.25">
      <c r="A55" s="52" t="s">
        <v>8</v>
      </c>
      <c r="B55" s="85" t="s">
        <v>161</v>
      </c>
      <c r="C55" s="60" t="s">
        <v>147</v>
      </c>
      <c r="D55" s="30">
        <f t="shared" si="27"/>
        <v>150</v>
      </c>
      <c r="E55" s="30">
        <f t="shared" si="28"/>
        <v>85</v>
      </c>
      <c r="F55" s="31">
        <f t="shared" si="29"/>
        <v>0</v>
      </c>
      <c r="G55" s="31">
        <f t="shared" si="30"/>
        <v>60</v>
      </c>
      <c r="H55" s="56">
        <v>60</v>
      </c>
      <c r="I55" s="56"/>
      <c r="J55" s="56"/>
      <c r="K55" s="56"/>
      <c r="L55" s="56"/>
      <c r="M55" s="55">
        <f t="shared" si="31"/>
        <v>25</v>
      </c>
      <c r="N55" s="54">
        <f t="shared" si="32"/>
        <v>65</v>
      </c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>
        <v>20</v>
      </c>
      <c r="AG55" s="61">
        <v>10</v>
      </c>
      <c r="AH55" s="61">
        <v>20</v>
      </c>
      <c r="AI55" s="61"/>
      <c r="AJ55" s="61">
        <v>40</v>
      </c>
      <c r="AK55" s="61">
        <v>15</v>
      </c>
      <c r="AL55" s="61">
        <v>45</v>
      </c>
      <c r="AM55" s="59"/>
      <c r="AN55" s="59"/>
      <c r="AO55" s="59"/>
      <c r="AP55" s="59"/>
      <c r="AQ55" s="59">
        <v>2</v>
      </c>
      <c r="AR55" s="59">
        <v>4</v>
      </c>
      <c r="AS55" s="58">
        <f t="shared" si="33"/>
        <v>3.4</v>
      </c>
      <c r="AT55" s="58">
        <f t="shared" si="34"/>
        <v>6</v>
      </c>
      <c r="AU55" s="58"/>
      <c r="AV55" s="58">
        <f t="shared" si="35"/>
        <v>6</v>
      </c>
    </row>
    <row r="56" spans="1:48" s="7" customFormat="1" ht="29.25" customHeight="1" x14ac:dyDescent="0.25">
      <c r="A56" s="52" t="s">
        <v>7</v>
      </c>
      <c r="B56" s="85" t="s">
        <v>76</v>
      </c>
      <c r="C56" s="60" t="s">
        <v>61</v>
      </c>
      <c r="D56" s="30">
        <f t="shared" si="27"/>
        <v>50</v>
      </c>
      <c r="E56" s="30">
        <f t="shared" si="28"/>
        <v>35</v>
      </c>
      <c r="F56" s="31">
        <f t="shared" si="29"/>
        <v>0</v>
      </c>
      <c r="G56" s="31">
        <f t="shared" si="30"/>
        <v>30</v>
      </c>
      <c r="H56" s="56">
        <v>30</v>
      </c>
      <c r="I56" s="56"/>
      <c r="J56" s="56"/>
      <c r="K56" s="56"/>
      <c r="L56" s="56"/>
      <c r="M56" s="55">
        <f t="shared" si="31"/>
        <v>5</v>
      </c>
      <c r="N56" s="54">
        <f t="shared" si="32"/>
        <v>15</v>
      </c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>
        <v>30</v>
      </c>
      <c r="AG56" s="61">
        <v>5</v>
      </c>
      <c r="AH56" s="61">
        <v>15</v>
      </c>
      <c r="AI56" s="61"/>
      <c r="AJ56" s="61"/>
      <c r="AK56" s="61"/>
      <c r="AL56" s="61"/>
      <c r="AM56" s="59"/>
      <c r="AN56" s="59"/>
      <c r="AO56" s="59"/>
      <c r="AP56" s="59"/>
      <c r="AQ56" s="59">
        <v>2</v>
      </c>
      <c r="AR56" s="59"/>
      <c r="AS56" s="58">
        <f t="shared" si="33"/>
        <v>1.4</v>
      </c>
      <c r="AT56" s="58">
        <f t="shared" si="34"/>
        <v>2</v>
      </c>
      <c r="AU56" s="58"/>
      <c r="AV56" s="58">
        <f t="shared" si="35"/>
        <v>2</v>
      </c>
    </row>
    <row r="57" spans="1:48" s="7" customFormat="1" x14ac:dyDescent="0.25">
      <c r="A57" s="52" t="s">
        <v>6</v>
      </c>
      <c r="B57" s="85" t="s">
        <v>114</v>
      </c>
      <c r="C57" s="60" t="s">
        <v>61</v>
      </c>
      <c r="D57" s="30">
        <f t="shared" si="27"/>
        <v>75</v>
      </c>
      <c r="E57" s="30">
        <f t="shared" si="28"/>
        <v>50</v>
      </c>
      <c r="F57" s="31">
        <f t="shared" si="29"/>
        <v>0</v>
      </c>
      <c r="G57" s="31">
        <f t="shared" si="30"/>
        <v>45</v>
      </c>
      <c r="H57" s="56">
        <v>45</v>
      </c>
      <c r="I57" s="56"/>
      <c r="J57" s="56"/>
      <c r="K57" s="56"/>
      <c r="L57" s="56"/>
      <c r="M57" s="55">
        <f t="shared" si="31"/>
        <v>5</v>
      </c>
      <c r="N57" s="54">
        <f t="shared" si="32"/>
        <v>25</v>
      </c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>
        <v>45</v>
      </c>
      <c r="AG57" s="61">
        <v>5</v>
      </c>
      <c r="AH57" s="61">
        <v>25</v>
      </c>
      <c r="AI57" s="61"/>
      <c r="AJ57" s="61"/>
      <c r="AK57" s="61"/>
      <c r="AL57" s="61"/>
      <c r="AM57" s="59"/>
      <c r="AN57" s="59"/>
      <c r="AO57" s="59"/>
      <c r="AP57" s="59"/>
      <c r="AQ57" s="59">
        <v>3</v>
      </c>
      <c r="AR57" s="59"/>
      <c r="AS57" s="58">
        <f t="shared" si="33"/>
        <v>2</v>
      </c>
      <c r="AT57" s="58">
        <f t="shared" si="34"/>
        <v>3</v>
      </c>
      <c r="AU57" s="58"/>
      <c r="AV57" s="58">
        <f t="shared" si="35"/>
        <v>3</v>
      </c>
    </row>
    <row r="58" spans="1:48" s="7" customFormat="1" ht="39" customHeight="1" x14ac:dyDescent="0.25">
      <c r="A58" s="52" t="s">
        <v>5</v>
      </c>
      <c r="B58" s="85" t="s">
        <v>115</v>
      </c>
      <c r="C58" s="60" t="s">
        <v>104</v>
      </c>
      <c r="D58" s="30">
        <f t="shared" si="27"/>
        <v>75</v>
      </c>
      <c r="E58" s="30">
        <f t="shared" si="28"/>
        <v>55</v>
      </c>
      <c r="F58" s="31">
        <f t="shared" si="29"/>
        <v>0</v>
      </c>
      <c r="G58" s="31">
        <f t="shared" si="30"/>
        <v>45</v>
      </c>
      <c r="H58" s="56">
        <v>45</v>
      </c>
      <c r="I58" s="56"/>
      <c r="J58" s="56"/>
      <c r="K58" s="56"/>
      <c r="L58" s="56"/>
      <c r="M58" s="55">
        <f t="shared" si="31"/>
        <v>10</v>
      </c>
      <c r="N58" s="54">
        <f t="shared" si="32"/>
        <v>20</v>
      </c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>
        <v>20</v>
      </c>
      <c r="AG58" s="61"/>
      <c r="AH58" s="61">
        <v>5</v>
      </c>
      <c r="AI58" s="61"/>
      <c r="AJ58" s="61">
        <v>25</v>
      </c>
      <c r="AK58" s="61">
        <v>10</v>
      </c>
      <c r="AL58" s="61">
        <v>15</v>
      </c>
      <c r="AM58" s="59"/>
      <c r="AN58" s="59"/>
      <c r="AO58" s="59"/>
      <c r="AP58" s="59"/>
      <c r="AQ58" s="59">
        <v>1</v>
      </c>
      <c r="AR58" s="59">
        <v>2</v>
      </c>
      <c r="AS58" s="58">
        <f t="shared" si="33"/>
        <v>2.2000000000000002</v>
      </c>
      <c r="AT58" s="58">
        <f t="shared" si="34"/>
        <v>3</v>
      </c>
      <c r="AU58" s="58"/>
      <c r="AV58" s="58">
        <f t="shared" si="35"/>
        <v>3</v>
      </c>
    </row>
    <row r="59" spans="1:48" s="7" customFormat="1" ht="36.75" customHeight="1" x14ac:dyDescent="0.25">
      <c r="A59" s="52" t="s">
        <v>20</v>
      </c>
      <c r="B59" s="85" t="s">
        <v>163</v>
      </c>
      <c r="C59" s="60" t="s">
        <v>100</v>
      </c>
      <c r="D59" s="30">
        <f t="shared" si="27"/>
        <v>100</v>
      </c>
      <c r="E59" s="30">
        <f t="shared" si="28"/>
        <v>60</v>
      </c>
      <c r="F59" s="31">
        <f t="shared" si="29"/>
        <v>0</v>
      </c>
      <c r="G59" s="31">
        <f t="shared" si="30"/>
        <v>45</v>
      </c>
      <c r="H59" s="56">
        <v>45</v>
      </c>
      <c r="I59" s="56"/>
      <c r="J59" s="56"/>
      <c r="K59" s="56"/>
      <c r="L59" s="56"/>
      <c r="M59" s="55">
        <f t="shared" si="31"/>
        <v>15</v>
      </c>
      <c r="N59" s="54">
        <f t="shared" si="32"/>
        <v>40</v>
      </c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>
        <v>45</v>
      </c>
      <c r="AK59" s="61">
        <v>15</v>
      </c>
      <c r="AL59" s="61">
        <v>40</v>
      </c>
      <c r="AM59" s="59"/>
      <c r="AN59" s="59"/>
      <c r="AO59" s="59"/>
      <c r="AP59" s="59"/>
      <c r="AQ59" s="59"/>
      <c r="AR59" s="59">
        <v>4</v>
      </c>
      <c r="AS59" s="58">
        <f t="shared" si="33"/>
        <v>2.4</v>
      </c>
      <c r="AT59" s="58">
        <f t="shared" si="34"/>
        <v>4</v>
      </c>
      <c r="AU59" s="58"/>
      <c r="AV59" s="58">
        <f t="shared" si="35"/>
        <v>4</v>
      </c>
    </row>
    <row r="60" spans="1:48" s="7" customFormat="1" ht="54" customHeight="1" x14ac:dyDescent="0.25">
      <c r="A60" s="52" t="s">
        <v>64</v>
      </c>
      <c r="B60" s="85" t="s">
        <v>117</v>
      </c>
      <c r="C60" s="60" t="s">
        <v>100</v>
      </c>
      <c r="D60" s="30">
        <f t="shared" si="27"/>
        <v>50</v>
      </c>
      <c r="E60" s="30">
        <f t="shared" si="28"/>
        <v>45</v>
      </c>
      <c r="F60" s="31">
        <f t="shared" si="29"/>
        <v>0</v>
      </c>
      <c r="G60" s="31">
        <f t="shared" si="30"/>
        <v>40</v>
      </c>
      <c r="H60" s="56">
        <v>40</v>
      </c>
      <c r="I60" s="56"/>
      <c r="J60" s="56"/>
      <c r="K60" s="56"/>
      <c r="L60" s="56"/>
      <c r="M60" s="55">
        <f t="shared" si="31"/>
        <v>5</v>
      </c>
      <c r="N60" s="54">
        <f t="shared" si="32"/>
        <v>5</v>
      </c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>
        <v>40</v>
      </c>
      <c r="AK60" s="61">
        <v>5</v>
      </c>
      <c r="AL60" s="61">
        <v>5</v>
      </c>
      <c r="AM60" s="59"/>
      <c r="AN60" s="59"/>
      <c r="AO60" s="59"/>
      <c r="AP60" s="59"/>
      <c r="AQ60" s="59"/>
      <c r="AR60" s="59">
        <v>2</v>
      </c>
      <c r="AS60" s="58">
        <f t="shared" si="33"/>
        <v>1.8</v>
      </c>
      <c r="AT60" s="58">
        <f t="shared" si="34"/>
        <v>2</v>
      </c>
      <c r="AU60" s="58"/>
      <c r="AV60" s="58">
        <f t="shared" si="35"/>
        <v>2</v>
      </c>
    </row>
    <row r="61" spans="1:48" s="7" customFormat="1" ht="59.25" customHeight="1" x14ac:dyDescent="0.25">
      <c r="A61" s="52" t="s">
        <v>65</v>
      </c>
      <c r="B61" s="87" t="s">
        <v>164</v>
      </c>
      <c r="C61" s="60" t="s">
        <v>61</v>
      </c>
      <c r="D61" s="30">
        <f t="shared" si="27"/>
        <v>75</v>
      </c>
      <c r="E61" s="30">
        <f t="shared" si="28"/>
        <v>35</v>
      </c>
      <c r="F61" s="31">
        <f t="shared" si="29"/>
        <v>0</v>
      </c>
      <c r="G61" s="31">
        <f t="shared" si="30"/>
        <v>25</v>
      </c>
      <c r="H61" s="56">
        <v>25</v>
      </c>
      <c r="I61" s="56"/>
      <c r="J61" s="56"/>
      <c r="K61" s="56"/>
      <c r="L61" s="56"/>
      <c r="M61" s="55">
        <f t="shared" si="31"/>
        <v>10</v>
      </c>
      <c r="N61" s="54">
        <f t="shared" si="32"/>
        <v>40</v>
      </c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>
        <v>25</v>
      </c>
      <c r="AG61" s="63">
        <v>10</v>
      </c>
      <c r="AH61" s="63">
        <v>40</v>
      </c>
      <c r="AI61" s="63"/>
      <c r="AJ61" s="63"/>
      <c r="AK61" s="63"/>
      <c r="AL61" s="63"/>
      <c r="AM61" s="59"/>
      <c r="AN61" s="59"/>
      <c r="AO61" s="59"/>
      <c r="AP61" s="59"/>
      <c r="AQ61" s="59">
        <v>3</v>
      </c>
      <c r="AR61" s="59"/>
      <c r="AS61" s="58">
        <f t="shared" si="33"/>
        <v>1.4</v>
      </c>
      <c r="AT61" s="58">
        <f t="shared" si="34"/>
        <v>3</v>
      </c>
      <c r="AU61" s="58"/>
      <c r="AV61" s="58">
        <f t="shared" si="35"/>
        <v>3</v>
      </c>
    </row>
    <row r="62" spans="1:48" s="10" customFormat="1" ht="57" customHeight="1" x14ac:dyDescent="0.25">
      <c r="A62" s="50" t="s">
        <v>109</v>
      </c>
      <c r="B62" s="62" t="s">
        <v>111</v>
      </c>
      <c r="C62" s="50"/>
      <c r="D62" s="51">
        <f>SUM(D63:D71)</f>
        <v>700</v>
      </c>
      <c r="E62" s="51">
        <f t="shared" ref="E62:AV62" si="36">SUM(E63:E71)</f>
        <v>445</v>
      </c>
      <c r="F62" s="51">
        <f t="shared" si="36"/>
        <v>0</v>
      </c>
      <c r="G62" s="51">
        <f t="shared" si="36"/>
        <v>360</v>
      </c>
      <c r="H62" s="51">
        <f t="shared" si="36"/>
        <v>360</v>
      </c>
      <c r="I62" s="51">
        <f t="shared" si="36"/>
        <v>0</v>
      </c>
      <c r="J62" s="51">
        <f t="shared" si="36"/>
        <v>0</v>
      </c>
      <c r="K62" s="51">
        <f t="shared" si="36"/>
        <v>0</v>
      </c>
      <c r="L62" s="51">
        <f t="shared" si="36"/>
        <v>0</v>
      </c>
      <c r="M62" s="51">
        <f t="shared" si="36"/>
        <v>85</v>
      </c>
      <c r="N62" s="51">
        <f t="shared" si="36"/>
        <v>255</v>
      </c>
      <c r="O62" s="51">
        <f t="shared" si="36"/>
        <v>0</v>
      </c>
      <c r="P62" s="51">
        <f t="shared" si="36"/>
        <v>0</v>
      </c>
      <c r="Q62" s="51">
        <f t="shared" si="36"/>
        <v>0</v>
      </c>
      <c r="R62" s="51">
        <f t="shared" si="36"/>
        <v>0</v>
      </c>
      <c r="S62" s="51">
        <f t="shared" si="36"/>
        <v>0</v>
      </c>
      <c r="T62" s="51">
        <f t="shared" si="36"/>
        <v>0</v>
      </c>
      <c r="U62" s="51">
        <f t="shared" si="36"/>
        <v>0</v>
      </c>
      <c r="V62" s="51">
        <f t="shared" si="36"/>
        <v>0</v>
      </c>
      <c r="W62" s="51">
        <f t="shared" si="36"/>
        <v>0</v>
      </c>
      <c r="X62" s="51">
        <f t="shared" si="36"/>
        <v>0</v>
      </c>
      <c r="Y62" s="51">
        <f t="shared" si="36"/>
        <v>0</v>
      </c>
      <c r="Z62" s="51">
        <f t="shared" si="36"/>
        <v>0</v>
      </c>
      <c r="AA62" s="51">
        <f t="shared" si="36"/>
        <v>0</v>
      </c>
      <c r="AB62" s="51">
        <f t="shared" si="36"/>
        <v>0</v>
      </c>
      <c r="AC62" s="51">
        <f t="shared" si="36"/>
        <v>0</v>
      </c>
      <c r="AD62" s="51">
        <f t="shared" si="36"/>
        <v>0</v>
      </c>
      <c r="AE62" s="51">
        <f t="shared" si="36"/>
        <v>0</v>
      </c>
      <c r="AF62" s="51">
        <f t="shared" si="36"/>
        <v>220</v>
      </c>
      <c r="AG62" s="51">
        <f t="shared" si="36"/>
        <v>40</v>
      </c>
      <c r="AH62" s="51">
        <f t="shared" si="36"/>
        <v>140</v>
      </c>
      <c r="AI62" s="51">
        <f t="shared" si="36"/>
        <v>0</v>
      </c>
      <c r="AJ62" s="51">
        <f t="shared" si="36"/>
        <v>140</v>
      </c>
      <c r="AK62" s="51">
        <f t="shared" si="36"/>
        <v>45</v>
      </c>
      <c r="AL62" s="51">
        <f t="shared" si="36"/>
        <v>115</v>
      </c>
      <c r="AM62" s="51">
        <f t="shared" si="36"/>
        <v>0</v>
      </c>
      <c r="AN62" s="51">
        <f t="shared" si="36"/>
        <v>0</v>
      </c>
      <c r="AO62" s="51">
        <f t="shared" si="36"/>
        <v>0</v>
      </c>
      <c r="AP62" s="51">
        <f t="shared" si="36"/>
        <v>0</v>
      </c>
      <c r="AQ62" s="51">
        <f t="shared" si="36"/>
        <v>16</v>
      </c>
      <c r="AR62" s="51">
        <f t="shared" si="36"/>
        <v>12</v>
      </c>
      <c r="AS62" s="51">
        <f t="shared" si="36"/>
        <v>17.799999999999997</v>
      </c>
      <c r="AT62" s="51">
        <f t="shared" si="36"/>
        <v>28</v>
      </c>
      <c r="AU62" s="51">
        <f t="shared" si="36"/>
        <v>0</v>
      </c>
      <c r="AV62" s="51">
        <f t="shared" si="36"/>
        <v>28</v>
      </c>
    </row>
    <row r="63" spans="1:48" s="7" customFormat="1" ht="33" customHeight="1" x14ac:dyDescent="0.25">
      <c r="A63" s="52" t="s">
        <v>10</v>
      </c>
      <c r="B63" s="84" t="s">
        <v>120</v>
      </c>
      <c r="C63" s="53" t="s">
        <v>61</v>
      </c>
      <c r="D63" s="30">
        <f t="shared" ref="D63:D71" si="37">SUM(E63,N63)</f>
        <v>50</v>
      </c>
      <c r="E63" s="30">
        <f t="shared" ref="E63:E71" si="38">SUM(F63:G63,M63)</f>
        <v>25</v>
      </c>
      <c r="F63" s="31">
        <f t="shared" ref="F63:F71" si="39">SUM(O63,S63,W63,AA63,AE63,AI63)</f>
        <v>0</v>
      </c>
      <c r="G63" s="31">
        <f t="shared" ref="G63:G71" si="40">SUM(P63,T63,X63,AB63,AF63,AJ63)</f>
        <v>20</v>
      </c>
      <c r="H63" s="56">
        <v>20</v>
      </c>
      <c r="I63" s="56"/>
      <c r="J63" s="56"/>
      <c r="K63" s="56"/>
      <c r="L63" s="56"/>
      <c r="M63" s="55">
        <f t="shared" ref="M63:M71" si="41">SUM(Q63,U63,Y63,AC63,AG63,AK63)</f>
        <v>5</v>
      </c>
      <c r="N63" s="54">
        <f t="shared" ref="N63:N71" si="42">SUM(R63,V63,Z63,AD63,AH63,AL63)</f>
        <v>25</v>
      </c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>
        <v>20</v>
      </c>
      <c r="AG63" s="57">
        <v>5</v>
      </c>
      <c r="AH63" s="57">
        <v>25</v>
      </c>
      <c r="AI63" s="57"/>
      <c r="AJ63" s="57"/>
      <c r="AK63" s="57"/>
      <c r="AL63" s="57"/>
      <c r="AM63" s="59"/>
      <c r="AN63" s="59"/>
      <c r="AO63" s="59"/>
      <c r="AP63" s="59"/>
      <c r="AQ63" s="59">
        <v>2</v>
      </c>
      <c r="AR63" s="59"/>
      <c r="AS63" s="58">
        <f t="shared" ref="AS63:AS71" si="43">E63/25</f>
        <v>1</v>
      </c>
      <c r="AT63" s="58">
        <f t="shared" ref="AT63:AT71" si="44">SUM(AM63:AR63)</f>
        <v>2</v>
      </c>
      <c r="AU63" s="58"/>
      <c r="AV63" s="58">
        <f t="shared" ref="AV63:AV71" si="45">SUM(AM63:AR63)</f>
        <v>2</v>
      </c>
    </row>
    <row r="64" spans="1:48" s="7" customFormat="1" ht="31.5" customHeight="1" x14ac:dyDescent="0.25">
      <c r="A64" s="52" t="s">
        <v>9</v>
      </c>
      <c r="B64" s="85" t="s">
        <v>121</v>
      </c>
      <c r="C64" s="60" t="s">
        <v>61</v>
      </c>
      <c r="D64" s="30">
        <f t="shared" si="37"/>
        <v>50</v>
      </c>
      <c r="E64" s="30">
        <f t="shared" si="38"/>
        <v>30</v>
      </c>
      <c r="F64" s="31">
        <f t="shared" si="39"/>
        <v>0</v>
      </c>
      <c r="G64" s="31">
        <f t="shared" si="40"/>
        <v>25</v>
      </c>
      <c r="H64" s="56">
        <v>25</v>
      </c>
      <c r="I64" s="56"/>
      <c r="J64" s="56"/>
      <c r="K64" s="56"/>
      <c r="L64" s="56"/>
      <c r="M64" s="55">
        <f t="shared" si="41"/>
        <v>5</v>
      </c>
      <c r="N64" s="54">
        <f t="shared" si="42"/>
        <v>20</v>
      </c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>
        <v>25</v>
      </c>
      <c r="AG64" s="61">
        <v>5</v>
      </c>
      <c r="AH64" s="61">
        <v>20</v>
      </c>
      <c r="AI64" s="61"/>
      <c r="AJ64" s="61"/>
      <c r="AK64" s="61"/>
      <c r="AL64" s="61"/>
      <c r="AM64" s="59"/>
      <c r="AN64" s="59"/>
      <c r="AO64" s="59"/>
      <c r="AP64" s="59"/>
      <c r="AQ64" s="59">
        <v>2</v>
      </c>
      <c r="AR64" s="59"/>
      <c r="AS64" s="58">
        <f t="shared" si="43"/>
        <v>1.2</v>
      </c>
      <c r="AT64" s="58">
        <f t="shared" si="44"/>
        <v>2</v>
      </c>
      <c r="AU64" s="58"/>
      <c r="AV64" s="58">
        <f t="shared" si="45"/>
        <v>2</v>
      </c>
    </row>
    <row r="65" spans="1:48" s="7" customFormat="1" ht="73.8" x14ac:dyDescent="0.25">
      <c r="A65" s="52" t="s">
        <v>8</v>
      </c>
      <c r="B65" s="38" t="s">
        <v>229</v>
      </c>
      <c r="C65" s="60" t="s">
        <v>100</v>
      </c>
      <c r="D65" s="30">
        <f t="shared" si="37"/>
        <v>75</v>
      </c>
      <c r="E65" s="30">
        <f t="shared" si="38"/>
        <v>40</v>
      </c>
      <c r="F65" s="31">
        <f t="shared" si="39"/>
        <v>0</v>
      </c>
      <c r="G65" s="31">
        <f t="shared" si="40"/>
        <v>25</v>
      </c>
      <c r="H65" s="56">
        <v>25</v>
      </c>
      <c r="I65" s="56"/>
      <c r="J65" s="56"/>
      <c r="K65" s="56"/>
      <c r="L65" s="56"/>
      <c r="M65" s="55">
        <f t="shared" si="41"/>
        <v>15</v>
      </c>
      <c r="N65" s="54">
        <f t="shared" si="42"/>
        <v>35</v>
      </c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>
        <v>25</v>
      </c>
      <c r="AK65" s="61">
        <v>15</v>
      </c>
      <c r="AL65" s="61">
        <v>35</v>
      </c>
      <c r="AM65" s="59"/>
      <c r="AN65" s="59"/>
      <c r="AO65" s="59"/>
      <c r="AP65" s="59"/>
      <c r="AQ65" s="59"/>
      <c r="AR65" s="59">
        <v>3</v>
      </c>
      <c r="AS65" s="58">
        <f t="shared" si="43"/>
        <v>1.6</v>
      </c>
      <c r="AT65" s="58">
        <f t="shared" si="44"/>
        <v>3</v>
      </c>
      <c r="AU65" s="58"/>
      <c r="AV65" s="58">
        <f t="shared" si="45"/>
        <v>3</v>
      </c>
    </row>
    <row r="66" spans="1:48" s="7" customFormat="1" ht="29.25" customHeight="1" x14ac:dyDescent="0.25">
      <c r="A66" s="52" t="s">
        <v>7</v>
      </c>
      <c r="B66" s="85" t="s">
        <v>162</v>
      </c>
      <c r="C66" s="60" t="s">
        <v>147</v>
      </c>
      <c r="D66" s="30">
        <f t="shared" si="37"/>
        <v>125</v>
      </c>
      <c r="E66" s="30">
        <f t="shared" si="38"/>
        <v>85</v>
      </c>
      <c r="F66" s="31">
        <f t="shared" si="39"/>
        <v>0</v>
      </c>
      <c r="G66" s="31">
        <f t="shared" si="40"/>
        <v>70</v>
      </c>
      <c r="H66" s="56">
        <v>70</v>
      </c>
      <c r="I66" s="56"/>
      <c r="J66" s="56"/>
      <c r="K66" s="56"/>
      <c r="L66" s="56"/>
      <c r="M66" s="55">
        <f t="shared" si="41"/>
        <v>15</v>
      </c>
      <c r="N66" s="54">
        <f t="shared" si="42"/>
        <v>40</v>
      </c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>
        <v>35</v>
      </c>
      <c r="AG66" s="61">
        <v>5</v>
      </c>
      <c r="AH66" s="61">
        <v>10</v>
      </c>
      <c r="AI66" s="61"/>
      <c r="AJ66" s="61">
        <v>35</v>
      </c>
      <c r="AK66" s="61">
        <v>10</v>
      </c>
      <c r="AL66" s="61">
        <v>30</v>
      </c>
      <c r="AM66" s="59"/>
      <c r="AN66" s="59"/>
      <c r="AO66" s="59"/>
      <c r="AP66" s="59"/>
      <c r="AQ66" s="59">
        <v>2</v>
      </c>
      <c r="AR66" s="59">
        <v>3</v>
      </c>
      <c r="AS66" s="58">
        <f t="shared" si="43"/>
        <v>3.4</v>
      </c>
      <c r="AT66" s="58">
        <f t="shared" si="44"/>
        <v>5</v>
      </c>
      <c r="AU66" s="58"/>
      <c r="AV66" s="58">
        <f t="shared" si="45"/>
        <v>5</v>
      </c>
    </row>
    <row r="67" spans="1:48" s="7" customFormat="1" ht="33" customHeight="1" x14ac:dyDescent="0.25">
      <c r="A67" s="52" t="s">
        <v>6</v>
      </c>
      <c r="B67" s="85" t="s">
        <v>122</v>
      </c>
      <c r="C67" s="60" t="s">
        <v>100</v>
      </c>
      <c r="D67" s="30">
        <f t="shared" si="37"/>
        <v>75</v>
      </c>
      <c r="E67" s="30">
        <f t="shared" si="38"/>
        <v>50</v>
      </c>
      <c r="F67" s="31">
        <f t="shared" si="39"/>
        <v>0</v>
      </c>
      <c r="G67" s="31">
        <f t="shared" si="40"/>
        <v>45</v>
      </c>
      <c r="H67" s="56">
        <v>45</v>
      </c>
      <c r="I67" s="56"/>
      <c r="J67" s="56"/>
      <c r="K67" s="56"/>
      <c r="L67" s="56"/>
      <c r="M67" s="55">
        <f t="shared" si="41"/>
        <v>5</v>
      </c>
      <c r="N67" s="54">
        <f t="shared" si="42"/>
        <v>25</v>
      </c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>
        <v>45</v>
      </c>
      <c r="AK67" s="61">
        <v>5</v>
      </c>
      <c r="AL67" s="61">
        <v>25</v>
      </c>
      <c r="AM67" s="59"/>
      <c r="AN67" s="59"/>
      <c r="AO67" s="59"/>
      <c r="AP67" s="59"/>
      <c r="AQ67" s="59"/>
      <c r="AR67" s="59">
        <v>3</v>
      </c>
      <c r="AS67" s="58">
        <f t="shared" si="43"/>
        <v>2</v>
      </c>
      <c r="AT67" s="58">
        <f t="shared" si="44"/>
        <v>3</v>
      </c>
      <c r="AU67" s="58"/>
      <c r="AV67" s="58">
        <f t="shared" si="45"/>
        <v>3</v>
      </c>
    </row>
    <row r="68" spans="1:48" s="7" customFormat="1" ht="33.75" customHeight="1" x14ac:dyDescent="0.25">
      <c r="A68" s="52" t="s">
        <v>5</v>
      </c>
      <c r="B68" s="85" t="s">
        <v>165</v>
      </c>
      <c r="C68" s="60" t="s">
        <v>61</v>
      </c>
      <c r="D68" s="30">
        <f t="shared" si="37"/>
        <v>75</v>
      </c>
      <c r="E68" s="30">
        <f t="shared" si="38"/>
        <v>45</v>
      </c>
      <c r="F68" s="31">
        <f t="shared" si="39"/>
        <v>0</v>
      </c>
      <c r="G68" s="31">
        <f t="shared" si="40"/>
        <v>40</v>
      </c>
      <c r="H68" s="56">
        <v>40</v>
      </c>
      <c r="I68" s="56"/>
      <c r="J68" s="56"/>
      <c r="K68" s="56"/>
      <c r="L68" s="56"/>
      <c r="M68" s="55">
        <f t="shared" si="41"/>
        <v>5</v>
      </c>
      <c r="N68" s="54">
        <f t="shared" si="42"/>
        <v>30</v>
      </c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>
        <v>40</v>
      </c>
      <c r="AG68" s="61">
        <v>5</v>
      </c>
      <c r="AH68" s="61">
        <v>30</v>
      </c>
      <c r="AI68" s="61"/>
      <c r="AJ68" s="61"/>
      <c r="AK68" s="61"/>
      <c r="AL68" s="61"/>
      <c r="AM68" s="59"/>
      <c r="AN68" s="59"/>
      <c r="AO68" s="59"/>
      <c r="AP68" s="59"/>
      <c r="AQ68" s="59">
        <v>3</v>
      </c>
      <c r="AR68" s="59"/>
      <c r="AS68" s="58">
        <f t="shared" si="43"/>
        <v>1.8</v>
      </c>
      <c r="AT68" s="58">
        <f t="shared" si="44"/>
        <v>3</v>
      </c>
      <c r="AU68" s="58"/>
      <c r="AV68" s="58">
        <f t="shared" si="45"/>
        <v>3</v>
      </c>
    </row>
    <row r="69" spans="1:48" s="7" customFormat="1" ht="41.4" customHeight="1" x14ac:dyDescent="0.25">
      <c r="A69" s="52" t="s">
        <v>20</v>
      </c>
      <c r="B69" s="85" t="s">
        <v>166</v>
      </c>
      <c r="C69" s="60" t="s">
        <v>146</v>
      </c>
      <c r="D69" s="30">
        <f t="shared" si="37"/>
        <v>75</v>
      </c>
      <c r="E69" s="30">
        <f t="shared" si="38"/>
        <v>50</v>
      </c>
      <c r="F69" s="31">
        <f t="shared" si="39"/>
        <v>0</v>
      </c>
      <c r="G69" s="31">
        <f t="shared" si="40"/>
        <v>45</v>
      </c>
      <c r="H69" s="56">
        <v>45</v>
      </c>
      <c r="I69" s="56"/>
      <c r="J69" s="56"/>
      <c r="K69" s="56"/>
      <c r="L69" s="56"/>
      <c r="M69" s="55">
        <f t="shared" si="41"/>
        <v>5</v>
      </c>
      <c r="N69" s="54">
        <f t="shared" si="42"/>
        <v>25</v>
      </c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>
        <v>45</v>
      </c>
      <c r="AG69" s="61">
        <v>5</v>
      </c>
      <c r="AH69" s="61">
        <v>25</v>
      </c>
      <c r="AI69" s="61"/>
      <c r="AJ69" s="61"/>
      <c r="AK69" s="61"/>
      <c r="AL69" s="61"/>
      <c r="AM69" s="59"/>
      <c r="AN69" s="59"/>
      <c r="AO69" s="59"/>
      <c r="AP69" s="59"/>
      <c r="AQ69" s="59">
        <v>3</v>
      </c>
      <c r="AR69" s="59"/>
      <c r="AS69" s="58">
        <f t="shared" si="43"/>
        <v>2</v>
      </c>
      <c r="AT69" s="58">
        <f t="shared" si="44"/>
        <v>3</v>
      </c>
      <c r="AU69" s="58"/>
      <c r="AV69" s="58">
        <f t="shared" si="45"/>
        <v>3</v>
      </c>
    </row>
    <row r="70" spans="1:48" s="7" customFormat="1" ht="31.5" customHeight="1" x14ac:dyDescent="0.25">
      <c r="A70" s="52" t="s">
        <v>64</v>
      </c>
      <c r="B70" s="87" t="s">
        <v>116</v>
      </c>
      <c r="C70" s="64" t="s">
        <v>104</v>
      </c>
      <c r="D70" s="30">
        <f t="shared" si="37"/>
        <v>125</v>
      </c>
      <c r="E70" s="30">
        <f t="shared" si="38"/>
        <v>85</v>
      </c>
      <c r="F70" s="31">
        <f t="shared" si="39"/>
        <v>0</v>
      </c>
      <c r="G70" s="31">
        <f t="shared" si="40"/>
        <v>65</v>
      </c>
      <c r="H70" s="56">
        <v>65</v>
      </c>
      <c r="I70" s="56"/>
      <c r="J70" s="56"/>
      <c r="K70" s="56"/>
      <c r="L70" s="56"/>
      <c r="M70" s="55">
        <f t="shared" si="41"/>
        <v>20</v>
      </c>
      <c r="N70" s="54">
        <f t="shared" si="42"/>
        <v>40</v>
      </c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>
        <v>30</v>
      </c>
      <c r="AG70" s="63">
        <v>5</v>
      </c>
      <c r="AH70" s="63">
        <v>15</v>
      </c>
      <c r="AI70" s="63"/>
      <c r="AJ70" s="63">
        <v>35</v>
      </c>
      <c r="AK70" s="63">
        <v>15</v>
      </c>
      <c r="AL70" s="63">
        <v>25</v>
      </c>
      <c r="AM70" s="59"/>
      <c r="AN70" s="59"/>
      <c r="AO70" s="59"/>
      <c r="AP70" s="59"/>
      <c r="AQ70" s="59">
        <v>2</v>
      </c>
      <c r="AR70" s="59">
        <v>3</v>
      </c>
      <c r="AS70" s="58">
        <f t="shared" si="43"/>
        <v>3.4</v>
      </c>
      <c r="AT70" s="58">
        <f t="shared" si="44"/>
        <v>5</v>
      </c>
      <c r="AU70" s="58"/>
      <c r="AV70" s="58">
        <f t="shared" si="45"/>
        <v>5</v>
      </c>
    </row>
    <row r="71" spans="1:48" s="7" customFormat="1" x14ac:dyDescent="0.25">
      <c r="A71" s="52" t="s">
        <v>65</v>
      </c>
      <c r="B71" s="87" t="s">
        <v>123</v>
      </c>
      <c r="C71" s="64" t="s">
        <v>61</v>
      </c>
      <c r="D71" s="30">
        <f t="shared" si="37"/>
        <v>50</v>
      </c>
      <c r="E71" s="30">
        <f t="shared" si="38"/>
        <v>35</v>
      </c>
      <c r="F71" s="31">
        <f t="shared" si="39"/>
        <v>0</v>
      </c>
      <c r="G71" s="31">
        <f t="shared" si="40"/>
        <v>25</v>
      </c>
      <c r="H71" s="88">
        <v>25</v>
      </c>
      <c r="I71" s="88"/>
      <c r="J71" s="88"/>
      <c r="K71" s="88"/>
      <c r="L71" s="88"/>
      <c r="M71" s="55">
        <f t="shared" si="41"/>
        <v>10</v>
      </c>
      <c r="N71" s="54">
        <f t="shared" si="42"/>
        <v>15</v>
      </c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>
        <v>25</v>
      </c>
      <c r="AG71" s="63">
        <v>10</v>
      </c>
      <c r="AH71" s="63">
        <v>15</v>
      </c>
      <c r="AI71" s="63"/>
      <c r="AJ71" s="63"/>
      <c r="AK71" s="63"/>
      <c r="AL71" s="63"/>
      <c r="AM71" s="89"/>
      <c r="AN71" s="89"/>
      <c r="AO71" s="89"/>
      <c r="AP71" s="89"/>
      <c r="AQ71" s="89">
        <v>2</v>
      </c>
      <c r="AR71" s="89"/>
      <c r="AS71" s="90">
        <f t="shared" si="43"/>
        <v>1.4</v>
      </c>
      <c r="AT71" s="90">
        <f t="shared" si="44"/>
        <v>2</v>
      </c>
      <c r="AU71" s="90"/>
      <c r="AV71" s="90">
        <f t="shared" si="45"/>
        <v>2</v>
      </c>
    </row>
    <row r="72" spans="1:48" s="92" customFormat="1" ht="38.25" customHeight="1" x14ac:dyDescent="0.25">
      <c r="A72" s="50" t="s">
        <v>138</v>
      </c>
      <c r="B72" s="62" t="s">
        <v>130</v>
      </c>
      <c r="C72" s="50"/>
      <c r="D72" s="29">
        <f>SUM(D73:D81)</f>
        <v>700</v>
      </c>
      <c r="E72" s="29">
        <f t="shared" ref="E72:AV72" si="46">SUM(E73:E81)</f>
        <v>445</v>
      </c>
      <c r="F72" s="29">
        <f t="shared" si="46"/>
        <v>0</v>
      </c>
      <c r="G72" s="29">
        <f t="shared" si="46"/>
        <v>360</v>
      </c>
      <c r="H72" s="29">
        <f t="shared" si="46"/>
        <v>360</v>
      </c>
      <c r="I72" s="29">
        <f t="shared" si="46"/>
        <v>0</v>
      </c>
      <c r="J72" s="29">
        <f t="shared" si="46"/>
        <v>0</v>
      </c>
      <c r="K72" s="29">
        <f t="shared" si="46"/>
        <v>0</v>
      </c>
      <c r="L72" s="29">
        <f t="shared" si="46"/>
        <v>0</v>
      </c>
      <c r="M72" s="29">
        <f t="shared" si="46"/>
        <v>85</v>
      </c>
      <c r="N72" s="29">
        <f t="shared" si="46"/>
        <v>255</v>
      </c>
      <c r="O72" s="29">
        <f t="shared" si="46"/>
        <v>0</v>
      </c>
      <c r="P72" s="29">
        <f t="shared" si="46"/>
        <v>0</v>
      </c>
      <c r="Q72" s="29">
        <f t="shared" si="46"/>
        <v>0</v>
      </c>
      <c r="R72" s="29">
        <f t="shared" si="46"/>
        <v>0</v>
      </c>
      <c r="S72" s="29">
        <f t="shared" si="46"/>
        <v>0</v>
      </c>
      <c r="T72" s="29">
        <f t="shared" si="46"/>
        <v>0</v>
      </c>
      <c r="U72" s="29">
        <f t="shared" si="46"/>
        <v>0</v>
      </c>
      <c r="V72" s="29">
        <f t="shared" si="46"/>
        <v>0</v>
      </c>
      <c r="W72" s="29">
        <f t="shared" si="46"/>
        <v>0</v>
      </c>
      <c r="X72" s="29">
        <f t="shared" si="46"/>
        <v>0</v>
      </c>
      <c r="Y72" s="29">
        <f t="shared" si="46"/>
        <v>0</v>
      </c>
      <c r="Z72" s="29">
        <f t="shared" si="46"/>
        <v>0</v>
      </c>
      <c r="AA72" s="29">
        <f t="shared" si="46"/>
        <v>0</v>
      </c>
      <c r="AB72" s="29">
        <f t="shared" si="46"/>
        <v>0</v>
      </c>
      <c r="AC72" s="29">
        <f t="shared" si="46"/>
        <v>0</v>
      </c>
      <c r="AD72" s="29">
        <f t="shared" si="46"/>
        <v>0</v>
      </c>
      <c r="AE72" s="29">
        <f t="shared" si="46"/>
        <v>0</v>
      </c>
      <c r="AF72" s="29">
        <f t="shared" si="46"/>
        <v>195</v>
      </c>
      <c r="AG72" s="29">
        <f t="shared" si="46"/>
        <v>40</v>
      </c>
      <c r="AH72" s="29">
        <f t="shared" si="46"/>
        <v>165</v>
      </c>
      <c r="AI72" s="29">
        <f t="shared" si="46"/>
        <v>0</v>
      </c>
      <c r="AJ72" s="29">
        <f t="shared" si="46"/>
        <v>165</v>
      </c>
      <c r="AK72" s="29">
        <f t="shared" si="46"/>
        <v>45</v>
      </c>
      <c r="AL72" s="29">
        <f t="shared" si="46"/>
        <v>90</v>
      </c>
      <c r="AM72" s="29">
        <f t="shared" si="46"/>
        <v>0</v>
      </c>
      <c r="AN72" s="29">
        <f t="shared" si="46"/>
        <v>0</v>
      </c>
      <c r="AO72" s="29">
        <f t="shared" si="46"/>
        <v>0</v>
      </c>
      <c r="AP72" s="29">
        <f t="shared" si="46"/>
        <v>0</v>
      </c>
      <c r="AQ72" s="29">
        <f t="shared" si="46"/>
        <v>16</v>
      </c>
      <c r="AR72" s="29">
        <f t="shared" si="46"/>
        <v>12</v>
      </c>
      <c r="AS72" s="29">
        <f>SUM(AS73:AS81)</f>
        <v>18</v>
      </c>
      <c r="AT72" s="29">
        <f t="shared" si="46"/>
        <v>28</v>
      </c>
      <c r="AU72" s="29">
        <f t="shared" si="46"/>
        <v>0</v>
      </c>
      <c r="AV72" s="29">
        <f t="shared" si="46"/>
        <v>28</v>
      </c>
    </row>
    <row r="73" spans="1:48" s="7" customFormat="1" ht="29.25" customHeight="1" x14ac:dyDescent="0.25">
      <c r="A73" s="52" t="s">
        <v>10</v>
      </c>
      <c r="B73" s="84" t="s">
        <v>155</v>
      </c>
      <c r="C73" s="53" t="s">
        <v>100</v>
      </c>
      <c r="D73" s="30">
        <f t="shared" ref="D73:D81" si="47">SUM(E73,N73)</f>
        <v>100</v>
      </c>
      <c r="E73" s="30">
        <f t="shared" ref="E73:E81" si="48">SUM(F73:G73,M73)</f>
        <v>75</v>
      </c>
      <c r="F73" s="31">
        <f t="shared" ref="F73:F81" si="49">SUM(O73,S73,W73,AA73,AE73,AI73)</f>
        <v>0</v>
      </c>
      <c r="G73" s="31">
        <f t="shared" ref="G73:G81" si="50">SUM(P73,T73,X73,AB73,AF73,AJ73)</f>
        <v>60</v>
      </c>
      <c r="H73" s="56">
        <v>60</v>
      </c>
      <c r="I73" s="56"/>
      <c r="J73" s="56"/>
      <c r="K73" s="56"/>
      <c r="L73" s="56"/>
      <c r="M73" s="55">
        <f t="shared" ref="M73:M81" si="51">SUM(Q73,U73,Y73,AC73,AG73,AK73)</f>
        <v>15</v>
      </c>
      <c r="N73" s="54">
        <f t="shared" ref="N73:N81" si="52">SUM(R73,V73,Z73,AD73,AH73,AL73)</f>
        <v>25</v>
      </c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>
        <v>60</v>
      </c>
      <c r="AK73" s="57">
        <v>15</v>
      </c>
      <c r="AL73" s="57">
        <v>25</v>
      </c>
      <c r="AM73" s="59"/>
      <c r="AN73" s="59"/>
      <c r="AO73" s="59"/>
      <c r="AP73" s="59"/>
      <c r="AQ73" s="59"/>
      <c r="AR73" s="59">
        <v>4</v>
      </c>
      <c r="AS73" s="58">
        <v>3</v>
      </c>
      <c r="AT73" s="58">
        <f t="shared" ref="AT73:AT81" si="53">SUM(AM73:AR73)</f>
        <v>4</v>
      </c>
      <c r="AU73" s="58"/>
      <c r="AV73" s="58">
        <f t="shared" ref="AV73:AV81" si="54">SUM(AM73:AR73)</f>
        <v>4</v>
      </c>
    </row>
    <row r="74" spans="1:48" s="7" customFormat="1" ht="31.5" customHeight="1" x14ac:dyDescent="0.25">
      <c r="A74" s="52" t="s">
        <v>9</v>
      </c>
      <c r="B74" s="85" t="s">
        <v>131</v>
      </c>
      <c r="C74" s="60" t="s">
        <v>146</v>
      </c>
      <c r="D74" s="30">
        <f t="shared" si="47"/>
        <v>50</v>
      </c>
      <c r="E74" s="30">
        <f t="shared" si="48"/>
        <v>35</v>
      </c>
      <c r="F74" s="31">
        <f t="shared" si="49"/>
        <v>0</v>
      </c>
      <c r="G74" s="31">
        <f t="shared" si="50"/>
        <v>30</v>
      </c>
      <c r="H74" s="56">
        <v>30</v>
      </c>
      <c r="I74" s="56"/>
      <c r="J74" s="56"/>
      <c r="K74" s="56"/>
      <c r="L74" s="56"/>
      <c r="M74" s="55">
        <f t="shared" si="51"/>
        <v>5</v>
      </c>
      <c r="N74" s="54">
        <f t="shared" si="52"/>
        <v>15</v>
      </c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>
        <v>30</v>
      </c>
      <c r="AG74" s="61">
        <v>5</v>
      </c>
      <c r="AH74" s="61">
        <v>15</v>
      </c>
      <c r="AI74" s="61"/>
      <c r="AJ74" s="61"/>
      <c r="AK74" s="61"/>
      <c r="AL74" s="61"/>
      <c r="AM74" s="59"/>
      <c r="AN74" s="59"/>
      <c r="AO74" s="59"/>
      <c r="AP74" s="59"/>
      <c r="AQ74" s="59">
        <v>2</v>
      </c>
      <c r="AR74" s="59"/>
      <c r="AS74" s="58">
        <v>1</v>
      </c>
      <c r="AT74" s="58">
        <f t="shared" si="53"/>
        <v>2</v>
      </c>
      <c r="AU74" s="58"/>
      <c r="AV74" s="58">
        <f t="shared" si="54"/>
        <v>2</v>
      </c>
    </row>
    <row r="75" spans="1:48" s="7" customFormat="1" ht="29.25" customHeight="1" x14ac:dyDescent="0.25">
      <c r="A75" s="52" t="s">
        <v>8</v>
      </c>
      <c r="B75" s="38" t="s">
        <v>228</v>
      </c>
      <c r="C75" s="60" t="s">
        <v>104</v>
      </c>
      <c r="D75" s="30">
        <f t="shared" si="47"/>
        <v>100</v>
      </c>
      <c r="E75" s="30">
        <f t="shared" si="48"/>
        <v>75</v>
      </c>
      <c r="F75" s="31">
        <f t="shared" si="49"/>
        <v>0</v>
      </c>
      <c r="G75" s="31">
        <f t="shared" si="50"/>
        <v>60</v>
      </c>
      <c r="H75" s="56">
        <v>60</v>
      </c>
      <c r="I75" s="56"/>
      <c r="J75" s="56"/>
      <c r="K75" s="56"/>
      <c r="L75" s="56"/>
      <c r="M75" s="55">
        <f t="shared" si="51"/>
        <v>15</v>
      </c>
      <c r="N75" s="54">
        <f t="shared" si="52"/>
        <v>25</v>
      </c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>
        <v>30</v>
      </c>
      <c r="AG75" s="61">
        <v>5</v>
      </c>
      <c r="AH75" s="61">
        <v>15</v>
      </c>
      <c r="AI75" s="61"/>
      <c r="AJ75" s="61">
        <v>30</v>
      </c>
      <c r="AK75" s="61">
        <v>10</v>
      </c>
      <c r="AL75" s="61">
        <v>10</v>
      </c>
      <c r="AM75" s="59"/>
      <c r="AN75" s="59"/>
      <c r="AO75" s="59"/>
      <c r="AP75" s="59"/>
      <c r="AQ75" s="59">
        <v>2</v>
      </c>
      <c r="AR75" s="59">
        <v>2</v>
      </c>
      <c r="AS75" s="58">
        <v>3</v>
      </c>
      <c r="AT75" s="58">
        <f t="shared" si="53"/>
        <v>4</v>
      </c>
      <c r="AU75" s="58"/>
      <c r="AV75" s="58">
        <f t="shared" si="54"/>
        <v>4</v>
      </c>
    </row>
    <row r="76" spans="1:48" s="7" customFormat="1" ht="30.75" customHeight="1" x14ac:dyDescent="0.25">
      <c r="A76" s="52" t="s">
        <v>7</v>
      </c>
      <c r="B76" s="85" t="s">
        <v>132</v>
      </c>
      <c r="C76" s="60" t="s">
        <v>147</v>
      </c>
      <c r="D76" s="30">
        <f t="shared" si="47"/>
        <v>200</v>
      </c>
      <c r="E76" s="30">
        <f t="shared" si="48"/>
        <v>110</v>
      </c>
      <c r="F76" s="31">
        <f t="shared" si="49"/>
        <v>0</v>
      </c>
      <c r="G76" s="31">
        <f t="shared" si="50"/>
        <v>90</v>
      </c>
      <c r="H76" s="56">
        <v>90</v>
      </c>
      <c r="I76" s="56"/>
      <c r="J76" s="56"/>
      <c r="K76" s="56"/>
      <c r="L76" s="56"/>
      <c r="M76" s="55">
        <f t="shared" si="51"/>
        <v>20</v>
      </c>
      <c r="N76" s="54">
        <f t="shared" si="52"/>
        <v>90</v>
      </c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>
        <v>45</v>
      </c>
      <c r="AG76" s="61">
        <v>10</v>
      </c>
      <c r="AH76" s="61">
        <v>45</v>
      </c>
      <c r="AI76" s="61"/>
      <c r="AJ76" s="61">
        <v>45</v>
      </c>
      <c r="AK76" s="61">
        <v>10</v>
      </c>
      <c r="AL76" s="61">
        <v>45</v>
      </c>
      <c r="AM76" s="59"/>
      <c r="AN76" s="59"/>
      <c r="AO76" s="59"/>
      <c r="AP76" s="59"/>
      <c r="AQ76" s="59">
        <v>4</v>
      </c>
      <c r="AR76" s="59">
        <v>4</v>
      </c>
      <c r="AS76" s="58">
        <v>4</v>
      </c>
      <c r="AT76" s="58">
        <f t="shared" si="53"/>
        <v>8</v>
      </c>
      <c r="AU76" s="58"/>
      <c r="AV76" s="58">
        <f t="shared" si="54"/>
        <v>8</v>
      </c>
    </row>
    <row r="77" spans="1:48" s="7" customFormat="1" x14ac:dyDescent="0.25">
      <c r="A77" s="52" t="s">
        <v>6</v>
      </c>
      <c r="B77" s="85" t="s">
        <v>133</v>
      </c>
      <c r="C77" s="60" t="s">
        <v>61</v>
      </c>
      <c r="D77" s="30">
        <f t="shared" si="47"/>
        <v>50</v>
      </c>
      <c r="E77" s="30">
        <f t="shared" si="48"/>
        <v>20</v>
      </c>
      <c r="F77" s="31">
        <f t="shared" si="49"/>
        <v>0</v>
      </c>
      <c r="G77" s="31">
        <f t="shared" si="50"/>
        <v>15</v>
      </c>
      <c r="H77" s="56">
        <v>15</v>
      </c>
      <c r="I77" s="56"/>
      <c r="J77" s="56"/>
      <c r="K77" s="56"/>
      <c r="L77" s="56"/>
      <c r="M77" s="55">
        <f t="shared" si="51"/>
        <v>5</v>
      </c>
      <c r="N77" s="54">
        <f t="shared" si="52"/>
        <v>30</v>
      </c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>
        <v>15</v>
      </c>
      <c r="AG77" s="61">
        <v>5</v>
      </c>
      <c r="AH77" s="61">
        <v>30</v>
      </c>
      <c r="AI77" s="61"/>
      <c r="AJ77" s="61"/>
      <c r="AK77" s="61"/>
      <c r="AL77" s="61"/>
      <c r="AM77" s="59"/>
      <c r="AN77" s="59"/>
      <c r="AO77" s="59"/>
      <c r="AP77" s="59"/>
      <c r="AQ77" s="59">
        <v>2</v>
      </c>
      <c r="AR77" s="59"/>
      <c r="AS77" s="58">
        <v>1</v>
      </c>
      <c r="AT77" s="58">
        <f t="shared" si="53"/>
        <v>2</v>
      </c>
      <c r="AU77" s="58"/>
      <c r="AV77" s="58">
        <f t="shared" si="54"/>
        <v>2</v>
      </c>
    </row>
    <row r="78" spans="1:48" ht="30.75" customHeight="1" x14ac:dyDescent="0.3">
      <c r="A78" s="52" t="s">
        <v>5</v>
      </c>
      <c r="B78" s="85" t="s">
        <v>134</v>
      </c>
      <c r="C78" s="60" t="s">
        <v>61</v>
      </c>
      <c r="D78" s="30">
        <f t="shared" si="47"/>
        <v>50</v>
      </c>
      <c r="E78" s="30">
        <f t="shared" si="48"/>
        <v>35</v>
      </c>
      <c r="F78" s="31">
        <f t="shared" si="49"/>
        <v>0</v>
      </c>
      <c r="G78" s="31">
        <f t="shared" si="50"/>
        <v>30</v>
      </c>
      <c r="H78" s="56">
        <v>30</v>
      </c>
      <c r="I78" s="56"/>
      <c r="J78" s="56"/>
      <c r="K78" s="56"/>
      <c r="L78" s="56"/>
      <c r="M78" s="55">
        <f t="shared" si="51"/>
        <v>5</v>
      </c>
      <c r="N78" s="54">
        <f t="shared" si="52"/>
        <v>15</v>
      </c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>
        <v>30</v>
      </c>
      <c r="AG78" s="61">
        <v>5</v>
      </c>
      <c r="AH78" s="61">
        <v>15</v>
      </c>
      <c r="AI78" s="61"/>
      <c r="AJ78" s="61"/>
      <c r="AK78" s="61"/>
      <c r="AL78" s="61"/>
      <c r="AM78" s="59"/>
      <c r="AN78" s="59"/>
      <c r="AO78" s="59"/>
      <c r="AP78" s="59"/>
      <c r="AQ78" s="59">
        <v>2</v>
      </c>
      <c r="AR78" s="59"/>
      <c r="AS78" s="58">
        <v>1</v>
      </c>
      <c r="AT78" s="58">
        <f t="shared" si="53"/>
        <v>2</v>
      </c>
      <c r="AU78" s="58"/>
      <c r="AV78" s="58">
        <f t="shared" si="54"/>
        <v>2</v>
      </c>
    </row>
    <row r="79" spans="1:48" s="18" customFormat="1" ht="28.5" customHeight="1" x14ac:dyDescent="0.3">
      <c r="A79" s="52" t="s">
        <v>20</v>
      </c>
      <c r="B79" s="85" t="s">
        <v>135</v>
      </c>
      <c r="C79" s="60" t="s">
        <v>100</v>
      </c>
      <c r="D79" s="30">
        <f t="shared" si="47"/>
        <v>50</v>
      </c>
      <c r="E79" s="30">
        <f t="shared" si="48"/>
        <v>40</v>
      </c>
      <c r="F79" s="31">
        <f t="shared" si="49"/>
        <v>0</v>
      </c>
      <c r="G79" s="31">
        <f t="shared" si="50"/>
        <v>30</v>
      </c>
      <c r="H79" s="56">
        <v>30</v>
      </c>
      <c r="I79" s="56"/>
      <c r="J79" s="56"/>
      <c r="K79" s="56"/>
      <c r="L79" s="56"/>
      <c r="M79" s="55">
        <f t="shared" si="51"/>
        <v>10</v>
      </c>
      <c r="N79" s="54">
        <f t="shared" si="52"/>
        <v>10</v>
      </c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>
        <v>30</v>
      </c>
      <c r="AK79" s="61">
        <v>10</v>
      </c>
      <c r="AL79" s="61">
        <v>10</v>
      </c>
      <c r="AM79" s="59"/>
      <c r="AN79" s="59"/>
      <c r="AO79" s="59"/>
      <c r="AP79" s="59"/>
      <c r="AQ79" s="59"/>
      <c r="AR79" s="59">
        <v>2</v>
      </c>
      <c r="AS79" s="58">
        <v>2</v>
      </c>
      <c r="AT79" s="58">
        <f t="shared" si="53"/>
        <v>2</v>
      </c>
      <c r="AU79" s="58"/>
      <c r="AV79" s="58">
        <f t="shared" si="54"/>
        <v>2</v>
      </c>
    </row>
    <row r="80" spans="1:48" s="18" customFormat="1" ht="42" customHeight="1" x14ac:dyDescent="0.3">
      <c r="A80" s="52" t="s">
        <v>64</v>
      </c>
      <c r="B80" s="87" t="s">
        <v>136</v>
      </c>
      <c r="C80" s="64" t="s">
        <v>61</v>
      </c>
      <c r="D80" s="30">
        <f t="shared" si="47"/>
        <v>50</v>
      </c>
      <c r="E80" s="30">
        <f t="shared" si="48"/>
        <v>35</v>
      </c>
      <c r="F80" s="31">
        <f t="shared" si="49"/>
        <v>0</v>
      </c>
      <c r="G80" s="31">
        <f t="shared" si="50"/>
        <v>30</v>
      </c>
      <c r="H80" s="56">
        <v>30</v>
      </c>
      <c r="I80" s="56"/>
      <c r="J80" s="56"/>
      <c r="K80" s="56"/>
      <c r="L80" s="56"/>
      <c r="M80" s="55">
        <f t="shared" si="51"/>
        <v>5</v>
      </c>
      <c r="N80" s="54">
        <f t="shared" si="52"/>
        <v>15</v>
      </c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>
        <v>30</v>
      </c>
      <c r="AG80" s="63">
        <v>5</v>
      </c>
      <c r="AH80" s="63">
        <v>15</v>
      </c>
      <c r="AI80" s="63"/>
      <c r="AJ80" s="63"/>
      <c r="AK80" s="63"/>
      <c r="AL80" s="63"/>
      <c r="AM80" s="59"/>
      <c r="AN80" s="59"/>
      <c r="AO80" s="59"/>
      <c r="AP80" s="59"/>
      <c r="AQ80" s="59">
        <v>2</v>
      </c>
      <c r="AR80" s="59"/>
      <c r="AS80" s="58">
        <v>2</v>
      </c>
      <c r="AT80" s="58">
        <f t="shared" si="53"/>
        <v>2</v>
      </c>
      <c r="AU80" s="58"/>
      <c r="AV80" s="58">
        <f t="shared" si="54"/>
        <v>2</v>
      </c>
    </row>
    <row r="81" spans="1:209" s="18" customFormat="1" ht="31.5" customHeight="1" x14ac:dyDescent="0.3">
      <c r="A81" s="52" t="s">
        <v>65</v>
      </c>
      <c r="B81" s="87" t="s">
        <v>137</v>
      </c>
      <c r="C81" s="64" t="s">
        <v>61</v>
      </c>
      <c r="D81" s="30">
        <f t="shared" si="47"/>
        <v>50</v>
      </c>
      <c r="E81" s="30">
        <f t="shared" si="48"/>
        <v>20</v>
      </c>
      <c r="F81" s="31">
        <f t="shared" si="49"/>
        <v>0</v>
      </c>
      <c r="G81" s="31">
        <f t="shared" si="50"/>
        <v>15</v>
      </c>
      <c r="H81" s="88">
        <v>15</v>
      </c>
      <c r="I81" s="88"/>
      <c r="J81" s="88"/>
      <c r="K81" s="88"/>
      <c r="L81" s="88"/>
      <c r="M81" s="55">
        <f t="shared" si="51"/>
        <v>5</v>
      </c>
      <c r="N81" s="54">
        <f t="shared" si="52"/>
        <v>30</v>
      </c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>
        <v>15</v>
      </c>
      <c r="AG81" s="63">
        <v>5</v>
      </c>
      <c r="AH81" s="63">
        <v>30</v>
      </c>
      <c r="AI81" s="63"/>
      <c r="AJ81" s="63"/>
      <c r="AK81" s="63"/>
      <c r="AL81" s="63"/>
      <c r="AM81" s="89"/>
      <c r="AN81" s="89"/>
      <c r="AO81" s="89"/>
      <c r="AP81" s="89"/>
      <c r="AQ81" s="89">
        <v>2</v>
      </c>
      <c r="AR81" s="89"/>
      <c r="AS81" s="90">
        <v>1</v>
      </c>
      <c r="AT81" s="90">
        <f t="shared" si="53"/>
        <v>2</v>
      </c>
      <c r="AU81" s="90"/>
      <c r="AV81" s="90">
        <f t="shared" si="54"/>
        <v>2</v>
      </c>
    </row>
    <row r="82" spans="1:209" s="91" customFormat="1" ht="42" customHeight="1" x14ac:dyDescent="0.3">
      <c r="A82" s="50" t="s">
        <v>110</v>
      </c>
      <c r="B82" s="62" t="s">
        <v>51</v>
      </c>
      <c r="C82" s="50"/>
      <c r="D82" s="51">
        <f>SUM(D83:D83)</f>
        <v>720</v>
      </c>
      <c r="E82" s="51">
        <f t="shared" ref="E82:AV82" si="55">SUM(E83:E83)</f>
        <v>0</v>
      </c>
      <c r="F82" s="51">
        <f t="shared" si="55"/>
        <v>0</v>
      </c>
      <c r="G82" s="51">
        <f t="shared" si="55"/>
        <v>0</v>
      </c>
      <c r="H82" s="51">
        <f t="shared" si="55"/>
        <v>0</v>
      </c>
      <c r="I82" s="51">
        <f t="shared" si="55"/>
        <v>0</v>
      </c>
      <c r="J82" s="51">
        <f t="shared" si="55"/>
        <v>0</v>
      </c>
      <c r="K82" s="51">
        <f t="shared" si="55"/>
        <v>0</v>
      </c>
      <c r="L82" s="51">
        <f t="shared" si="55"/>
        <v>0</v>
      </c>
      <c r="M82" s="51">
        <f t="shared" si="55"/>
        <v>0</v>
      </c>
      <c r="N82" s="51">
        <f t="shared" si="55"/>
        <v>720</v>
      </c>
      <c r="O82" s="51">
        <f t="shared" si="55"/>
        <v>0</v>
      </c>
      <c r="P82" s="51">
        <f t="shared" si="55"/>
        <v>0</v>
      </c>
      <c r="Q82" s="51">
        <f t="shared" si="55"/>
        <v>0</v>
      </c>
      <c r="R82" s="51">
        <f t="shared" si="55"/>
        <v>0</v>
      </c>
      <c r="S82" s="51">
        <f t="shared" si="55"/>
        <v>0</v>
      </c>
      <c r="T82" s="51">
        <f t="shared" si="55"/>
        <v>0</v>
      </c>
      <c r="U82" s="51">
        <f t="shared" si="55"/>
        <v>0</v>
      </c>
      <c r="V82" s="51">
        <f t="shared" si="55"/>
        <v>265</v>
      </c>
      <c r="W82" s="51">
        <f t="shared" si="55"/>
        <v>0</v>
      </c>
      <c r="X82" s="51">
        <f t="shared" si="55"/>
        <v>0</v>
      </c>
      <c r="Y82" s="51">
        <f t="shared" si="55"/>
        <v>0</v>
      </c>
      <c r="Z82" s="51">
        <f t="shared" si="55"/>
        <v>0</v>
      </c>
      <c r="AA82" s="51">
        <f t="shared" si="55"/>
        <v>0</v>
      </c>
      <c r="AB82" s="51">
        <f t="shared" si="55"/>
        <v>0</v>
      </c>
      <c r="AC82" s="51">
        <f t="shared" si="55"/>
        <v>0</v>
      </c>
      <c r="AD82" s="51">
        <f t="shared" si="55"/>
        <v>280</v>
      </c>
      <c r="AE82" s="51">
        <f t="shared" si="55"/>
        <v>0</v>
      </c>
      <c r="AF82" s="51">
        <f t="shared" si="55"/>
        <v>0</v>
      </c>
      <c r="AG82" s="51">
        <f t="shared" si="55"/>
        <v>0</v>
      </c>
      <c r="AH82" s="51">
        <f t="shared" si="55"/>
        <v>0</v>
      </c>
      <c r="AI82" s="51">
        <f t="shared" si="55"/>
        <v>0</v>
      </c>
      <c r="AJ82" s="51">
        <f t="shared" si="55"/>
        <v>0</v>
      </c>
      <c r="AK82" s="51">
        <f t="shared" si="55"/>
        <v>0</v>
      </c>
      <c r="AL82" s="51">
        <f t="shared" si="55"/>
        <v>175</v>
      </c>
      <c r="AM82" s="51">
        <f t="shared" si="55"/>
        <v>0</v>
      </c>
      <c r="AN82" s="51">
        <f t="shared" si="55"/>
        <v>9</v>
      </c>
      <c r="AO82" s="51">
        <f t="shared" si="55"/>
        <v>0</v>
      </c>
      <c r="AP82" s="51">
        <f t="shared" si="55"/>
        <v>9</v>
      </c>
      <c r="AQ82" s="51">
        <f t="shared" si="55"/>
        <v>0</v>
      </c>
      <c r="AR82" s="51">
        <f t="shared" si="55"/>
        <v>6</v>
      </c>
      <c r="AS82" s="51">
        <f t="shared" si="55"/>
        <v>0</v>
      </c>
      <c r="AT82" s="51">
        <f t="shared" si="55"/>
        <v>24</v>
      </c>
      <c r="AU82" s="51">
        <f t="shared" si="55"/>
        <v>0</v>
      </c>
      <c r="AV82" s="51">
        <f t="shared" si="55"/>
        <v>24</v>
      </c>
    </row>
    <row r="83" spans="1:209" s="18" customFormat="1" ht="49.95" customHeight="1" x14ac:dyDescent="0.3">
      <c r="A83" s="52" t="s">
        <v>10</v>
      </c>
      <c r="B83" s="100" t="s">
        <v>157</v>
      </c>
      <c r="C83" s="101" t="s">
        <v>125</v>
      </c>
      <c r="D83" s="30">
        <f t="shared" ref="D83" si="56">SUM(E83,N83)</f>
        <v>720</v>
      </c>
      <c r="E83" s="30">
        <f t="shared" ref="E83" si="57">SUM(F83:G83,M83)</f>
        <v>0</v>
      </c>
      <c r="F83" s="31">
        <f t="shared" ref="F83" si="58">SUM(O83,S83,W83,AA83,AE83,AI83)</f>
        <v>0</v>
      </c>
      <c r="G83" s="31">
        <f t="shared" ref="G83" si="59">SUM(P83,T83,X83,AB83,AF83,AJ83)</f>
        <v>0</v>
      </c>
      <c r="H83" s="56"/>
      <c r="I83" s="56"/>
      <c r="J83" s="56"/>
      <c r="K83" s="56"/>
      <c r="L83" s="56"/>
      <c r="M83" s="55">
        <f t="shared" ref="M83" si="60">SUM(Q83,U83,Y83,AC83,AG83,AK83)</f>
        <v>0</v>
      </c>
      <c r="N83" s="54">
        <f t="shared" ref="N83" si="61">SUM(R83,V83,Z83,AD83,AH83,AL83)</f>
        <v>720</v>
      </c>
      <c r="O83" s="58"/>
      <c r="P83" s="58"/>
      <c r="Q83" s="58"/>
      <c r="R83" s="58"/>
      <c r="S83" s="58"/>
      <c r="T83" s="58"/>
      <c r="U83" s="58"/>
      <c r="V83" s="58">
        <v>265</v>
      </c>
      <c r="W83" s="58"/>
      <c r="X83" s="58"/>
      <c r="Y83" s="58"/>
      <c r="Z83" s="58"/>
      <c r="AA83" s="58"/>
      <c r="AB83" s="58"/>
      <c r="AC83" s="58"/>
      <c r="AD83" s="58">
        <v>280</v>
      </c>
      <c r="AE83" s="58"/>
      <c r="AF83" s="58"/>
      <c r="AG83" s="58"/>
      <c r="AH83" s="58"/>
      <c r="AI83" s="58"/>
      <c r="AJ83" s="58"/>
      <c r="AK83" s="58"/>
      <c r="AL83" s="58">
        <v>175</v>
      </c>
      <c r="AM83" s="59"/>
      <c r="AN83" s="59">
        <v>9</v>
      </c>
      <c r="AO83" s="59"/>
      <c r="AP83" s="59">
        <v>9</v>
      </c>
      <c r="AQ83" s="59"/>
      <c r="AR83" s="59">
        <v>6</v>
      </c>
      <c r="AS83" s="58"/>
      <c r="AT83" s="58">
        <v>24</v>
      </c>
      <c r="AU83" s="58"/>
      <c r="AV83" s="58">
        <v>24</v>
      </c>
    </row>
    <row r="84" spans="1:209" s="18" customFormat="1" ht="24.75" customHeight="1" x14ac:dyDescent="0.3">
      <c r="A84" s="214" t="s">
        <v>143</v>
      </c>
      <c r="B84" s="215"/>
      <c r="C84" s="216"/>
      <c r="D84" s="199">
        <f t="shared" ref="D84:N84" si="62">SUM(D8,D14,D28,D52,D82)</f>
        <v>4710</v>
      </c>
      <c r="E84" s="199">
        <f t="shared" si="62"/>
        <v>2755</v>
      </c>
      <c r="F84" s="199">
        <f t="shared" si="62"/>
        <v>550</v>
      </c>
      <c r="G84" s="199">
        <f t="shared" si="62"/>
        <v>1655</v>
      </c>
      <c r="H84" s="238">
        <f t="shared" si="62"/>
        <v>880</v>
      </c>
      <c r="I84" s="238">
        <f t="shared" ref="I84" si="63">SUM(I8,I14,I28,I52,I82)</f>
        <v>220</v>
      </c>
      <c r="J84" s="199">
        <f t="shared" si="62"/>
        <v>495</v>
      </c>
      <c r="K84" s="199">
        <f t="shared" si="62"/>
        <v>60</v>
      </c>
      <c r="L84" s="199">
        <f t="shared" si="62"/>
        <v>0</v>
      </c>
      <c r="M84" s="199">
        <f t="shared" si="62"/>
        <v>550</v>
      </c>
      <c r="N84" s="199">
        <f t="shared" si="62"/>
        <v>1955</v>
      </c>
      <c r="O84" s="54">
        <f t="shared" ref="O84:AR84" si="64">SUM(O8,O14,O28,P92,O52,O82)</f>
        <v>160</v>
      </c>
      <c r="P84" s="54">
        <f t="shared" si="64"/>
        <v>260</v>
      </c>
      <c r="Q84" s="54">
        <f t="shared" si="64"/>
        <v>105</v>
      </c>
      <c r="R84" s="54">
        <f t="shared" si="64"/>
        <v>210</v>
      </c>
      <c r="S84" s="54">
        <f t="shared" si="64"/>
        <v>120</v>
      </c>
      <c r="T84" s="54">
        <f t="shared" si="64"/>
        <v>240</v>
      </c>
      <c r="U84" s="54">
        <f t="shared" si="64"/>
        <v>80</v>
      </c>
      <c r="V84" s="54">
        <f t="shared" si="64"/>
        <v>455</v>
      </c>
      <c r="W84" s="54">
        <f t="shared" si="64"/>
        <v>165</v>
      </c>
      <c r="X84" s="54">
        <f t="shared" si="64"/>
        <v>255</v>
      </c>
      <c r="Y84" s="54">
        <f t="shared" si="64"/>
        <v>115</v>
      </c>
      <c r="Z84" s="54">
        <f t="shared" si="64"/>
        <v>190</v>
      </c>
      <c r="AA84" s="54">
        <f t="shared" si="64"/>
        <v>60</v>
      </c>
      <c r="AB84" s="54">
        <f t="shared" si="64"/>
        <v>255</v>
      </c>
      <c r="AC84" s="54">
        <f t="shared" si="64"/>
        <v>70</v>
      </c>
      <c r="AD84" s="54">
        <f t="shared" si="64"/>
        <v>445</v>
      </c>
      <c r="AE84" s="54">
        <f t="shared" si="64"/>
        <v>30</v>
      </c>
      <c r="AF84" s="54">
        <f t="shared" si="64"/>
        <v>360</v>
      </c>
      <c r="AG84" s="54">
        <f t="shared" si="64"/>
        <v>90</v>
      </c>
      <c r="AH84" s="54">
        <f t="shared" si="64"/>
        <v>270</v>
      </c>
      <c r="AI84" s="54">
        <f t="shared" si="64"/>
        <v>15</v>
      </c>
      <c r="AJ84" s="54">
        <f t="shared" si="64"/>
        <v>285</v>
      </c>
      <c r="AK84" s="54">
        <f t="shared" si="64"/>
        <v>90</v>
      </c>
      <c r="AL84" s="54">
        <f t="shared" si="64"/>
        <v>385</v>
      </c>
      <c r="AM84" s="54">
        <f t="shared" si="64"/>
        <v>27</v>
      </c>
      <c r="AN84" s="54">
        <f t="shared" si="64"/>
        <v>33</v>
      </c>
      <c r="AO84" s="54">
        <f t="shared" si="64"/>
        <v>29</v>
      </c>
      <c r="AP84" s="54">
        <f t="shared" si="64"/>
        <v>31</v>
      </c>
      <c r="AQ84" s="54">
        <f t="shared" si="64"/>
        <v>30</v>
      </c>
      <c r="AR84" s="54">
        <f t="shared" si="64"/>
        <v>30</v>
      </c>
      <c r="AS84" s="199">
        <f>SUM(AS8,AS14,AS28,AS52,AS82)</f>
        <v>104.8</v>
      </c>
      <c r="AT84" s="199">
        <f>SUM(AT8,AT14,AT28,AT52,AT82)</f>
        <v>133</v>
      </c>
      <c r="AU84" s="199">
        <f>SUM(AU8,AU14,AU28,AU52,AU82)</f>
        <v>11</v>
      </c>
      <c r="AV84" s="199">
        <f>SUM(AV8,AV14,AV28,AV52,AV82)</f>
        <v>56</v>
      </c>
    </row>
    <row r="85" spans="1:209" s="18" customFormat="1" ht="24.75" customHeight="1" x14ac:dyDescent="0.3">
      <c r="A85" s="217"/>
      <c r="B85" s="218"/>
      <c r="C85" s="219"/>
      <c r="D85" s="200"/>
      <c r="E85" s="200"/>
      <c r="F85" s="200"/>
      <c r="G85" s="200"/>
      <c r="H85" s="239"/>
      <c r="I85" s="239"/>
      <c r="J85" s="200"/>
      <c r="K85" s="200"/>
      <c r="L85" s="200"/>
      <c r="M85" s="200"/>
      <c r="N85" s="200"/>
      <c r="O85" s="235">
        <f>SUM(O84:R84)</f>
        <v>735</v>
      </c>
      <c r="P85" s="236"/>
      <c r="Q85" s="236"/>
      <c r="R85" s="237"/>
      <c r="S85" s="235">
        <f>SUM(S84:V84)</f>
        <v>895</v>
      </c>
      <c r="T85" s="236"/>
      <c r="U85" s="236"/>
      <c r="V85" s="237"/>
      <c r="W85" s="235">
        <f>SUM(W84:Z84)</f>
        <v>725</v>
      </c>
      <c r="X85" s="236"/>
      <c r="Y85" s="236"/>
      <c r="Z85" s="237"/>
      <c r="AA85" s="235">
        <f>SUM(AA84:AD84)</f>
        <v>830</v>
      </c>
      <c r="AB85" s="236"/>
      <c r="AC85" s="236"/>
      <c r="AD85" s="237"/>
      <c r="AE85" s="235">
        <f>SUM(AE84:AH84)</f>
        <v>750</v>
      </c>
      <c r="AF85" s="236"/>
      <c r="AG85" s="236"/>
      <c r="AH85" s="237"/>
      <c r="AI85" s="235">
        <f>SUM(AI84:AL84)</f>
        <v>775</v>
      </c>
      <c r="AJ85" s="236"/>
      <c r="AK85" s="236"/>
      <c r="AL85" s="237"/>
      <c r="AM85" s="235">
        <f>SUM(AM84:AR84)</f>
        <v>180</v>
      </c>
      <c r="AN85" s="236"/>
      <c r="AO85" s="236"/>
      <c r="AP85" s="236"/>
      <c r="AQ85" s="236"/>
      <c r="AR85" s="236"/>
      <c r="AS85" s="200"/>
      <c r="AT85" s="200"/>
      <c r="AU85" s="200"/>
      <c r="AV85" s="200"/>
    </row>
    <row r="86" spans="1:209" s="18" customFormat="1" ht="22.2" x14ac:dyDescent="0.3">
      <c r="A86" s="214" t="s">
        <v>144</v>
      </c>
      <c r="B86" s="215"/>
      <c r="C86" s="216"/>
      <c r="D86" s="199">
        <f t="shared" ref="D86:N86" si="65">SUM(D8,D14,D28,D62,D82)</f>
        <v>4710</v>
      </c>
      <c r="E86" s="199">
        <f t="shared" si="65"/>
        <v>2755</v>
      </c>
      <c r="F86" s="199">
        <f t="shared" si="65"/>
        <v>550</v>
      </c>
      <c r="G86" s="199">
        <f t="shared" si="65"/>
        <v>1655</v>
      </c>
      <c r="H86" s="199">
        <f t="shared" si="65"/>
        <v>880</v>
      </c>
      <c r="I86" s="155"/>
      <c r="J86" s="199">
        <f t="shared" si="65"/>
        <v>495</v>
      </c>
      <c r="K86" s="199">
        <f t="shared" si="65"/>
        <v>60</v>
      </c>
      <c r="L86" s="199">
        <f t="shared" si="65"/>
        <v>0</v>
      </c>
      <c r="M86" s="199">
        <f t="shared" si="65"/>
        <v>550</v>
      </c>
      <c r="N86" s="199">
        <f t="shared" si="65"/>
        <v>1955</v>
      </c>
      <c r="O86" s="54">
        <f t="shared" ref="O86:AR86" si="66">SUM(O8,O14,O28,P92,O62,O82)</f>
        <v>160</v>
      </c>
      <c r="P86" s="54">
        <f t="shared" si="66"/>
        <v>260</v>
      </c>
      <c r="Q86" s="54">
        <f t="shared" si="66"/>
        <v>105</v>
      </c>
      <c r="R86" s="54">
        <f t="shared" si="66"/>
        <v>210</v>
      </c>
      <c r="S86" s="54">
        <f t="shared" si="66"/>
        <v>120</v>
      </c>
      <c r="T86" s="54">
        <f t="shared" si="66"/>
        <v>240</v>
      </c>
      <c r="U86" s="54">
        <f t="shared" si="66"/>
        <v>80</v>
      </c>
      <c r="V86" s="54">
        <f t="shared" si="66"/>
        <v>455</v>
      </c>
      <c r="W86" s="54">
        <f t="shared" si="66"/>
        <v>165</v>
      </c>
      <c r="X86" s="54">
        <f t="shared" si="66"/>
        <v>255</v>
      </c>
      <c r="Y86" s="54">
        <f t="shared" si="66"/>
        <v>115</v>
      </c>
      <c r="Z86" s="54">
        <f t="shared" si="66"/>
        <v>190</v>
      </c>
      <c r="AA86" s="54">
        <f t="shared" si="66"/>
        <v>60</v>
      </c>
      <c r="AB86" s="54">
        <f t="shared" si="66"/>
        <v>255</v>
      </c>
      <c r="AC86" s="54">
        <f t="shared" si="66"/>
        <v>70</v>
      </c>
      <c r="AD86" s="54">
        <f t="shared" si="66"/>
        <v>445</v>
      </c>
      <c r="AE86" s="54">
        <f t="shared" si="66"/>
        <v>30</v>
      </c>
      <c r="AF86" s="54">
        <f t="shared" si="66"/>
        <v>370</v>
      </c>
      <c r="AG86" s="54">
        <f t="shared" si="66"/>
        <v>90</v>
      </c>
      <c r="AH86" s="54">
        <f t="shared" si="66"/>
        <v>260</v>
      </c>
      <c r="AI86" s="54">
        <f t="shared" si="66"/>
        <v>15</v>
      </c>
      <c r="AJ86" s="54">
        <f t="shared" si="66"/>
        <v>275</v>
      </c>
      <c r="AK86" s="54">
        <f t="shared" si="66"/>
        <v>90</v>
      </c>
      <c r="AL86" s="54">
        <f t="shared" si="66"/>
        <v>395</v>
      </c>
      <c r="AM86" s="54">
        <f t="shared" si="66"/>
        <v>27</v>
      </c>
      <c r="AN86" s="54">
        <f t="shared" si="66"/>
        <v>33</v>
      </c>
      <c r="AO86" s="54">
        <f t="shared" si="66"/>
        <v>29</v>
      </c>
      <c r="AP86" s="54">
        <f t="shared" si="66"/>
        <v>31</v>
      </c>
      <c r="AQ86" s="54">
        <f t="shared" si="66"/>
        <v>30</v>
      </c>
      <c r="AR86" s="54">
        <f t="shared" si="66"/>
        <v>30</v>
      </c>
      <c r="AS86" s="199">
        <f>SUM(AS8,AS14,AS28,AS62,AS82)</f>
        <v>104.8</v>
      </c>
      <c r="AT86" s="199">
        <f>SUM(AT8,AT14,AT28,AT62,AT82)</f>
        <v>133</v>
      </c>
      <c r="AU86" s="199">
        <f>SUM(AU8,AU14,AU28,AU62,AU82)</f>
        <v>11</v>
      </c>
      <c r="AV86" s="199">
        <f>SUM(AV8,AV14,AV28,AV62,AV82)</f>
        <v>56</v>
      </c>
    </row>
    <row r="87" spans="1:209" s="18" customFormat="1" ht="22.2" x14ac:dyDescent="0.3">
      <c r="A87" s="217"/>
      <c r="B87" s="218"/>
      <c r="C87" s="219"/>
      <c r="D87" s="200"/>
      <c r="E87" s="200"/>
      <c r="F87" s="200"/>
      <c r="G87" s="200"/>
      <c r="H87" s="200"/>
      <c r="I87" s="242">
        <f>SUM(I8,I14,I28,I62,I82)</f>
        <v>220</v>
      </c>
      <c r="J87" s="200"/>
      <c r="K87" s="200"/>
      <c r="L87" s="200"/>
      <c r="M87" s="200"/>
      <c r="N87" s="200"/>
      <c r="O87" s="235">
        <f>SUM(O86:R86)</f>
        <v>735</v>
      </c>
      <c r="P87" s="236"/>
      <c r="Q87" s="236"/>
      <c r="R87" s="237"/>
      <c r="S87" s="235">
        <f>SUM(S86:V86)</f>
        <v>895</v>
      </c>
      <c r="T87" s="236"/>
      <c r="U87" s="236"/>
      <c r="V87" s="237"/>
      <c r="W87" s="235">
        <f>SUM(W86:Z86)</f>
        <v>725</v>
      </c>
      <c r="X87" s="236"/>
      <c r="Y87" s="236"/>
      <c r="Z87" s="237"/>
      <c r="AA87" s="235">
        <f>SUM(AA86:AD86)</f>
        <v>830</v>
      </c>
      <c r="AB87" s="236"/>
      <c r="AC87" s="236"/>
      <c r="AD87" s="237"/>
      <c r="AE87" s="235">
        <f>SUM(AE86:AH86)</f>
        <v>750</v>
      </c>
      <c r="AF87" s="236"/>
      <c r="AG87" s="236"/>
      <c r="AH87" s="237"/>
      <c r="AI87" s="235">
        <f>SUM(AI86:AL86)</f>
        <v>775</v>
      </c>
      <c r="AJ87" s="236"/>
      <c r="AK87" s="236"/>
      <c r="AL87" s="237"/>
      <c r="AM87" s="235">
        <f>SUM(AM86:AR86)</f>
        <v>180</v>
      </c>
      <c r="AN87" s="236"/>
      <c r="AO87" s="236"/>
      <c r="AP87" s="236"/>
      <c r="AQ87" s="236"/>
      <c r="AR87" s="236"/>
      <c r="AS87" s="200"/>
      <c r="AT87" s="200"/>
      <c r="AU87" s="200"/>
      <c r="AV87" s="200"/>
    </row>
    <row r="88" spans="1:209" s="18" customFormat="1" ht="22.2" x14ac:dyDescent="0.3">
      <c r="A88" s="214" t="s">
        <v>145</v>
      </c>
      <c r="B88" s="215"/>
      <c r="C88" s="216"/>
      <c r="D88" s="223">
        <f t="shared" ref="D88:N88" si="67">SUM(D8,D14,D28,D72,D82)</f>
        <v>4710</v>
      </c>
      <c r="E88" s="223">
        <f t="shared" si="67"/>
        <v>2755</v>
      </c>
      <c r="F88" s="223">
        <f t="shared" si="67"/>
        <v>550</v>
      </c>
      <c r="G88" s="223">
        <f t="shared" si="67"/>
        <v>1655</v>
      </c>
      <c r="H88" s="223">
        <f t="shared" si="67"/>
        <v>880</v>
      </c>
      <c r="I88" s="243"/>
      <c r="J88" s="223">
        <f t="shared" si="67"/>
        <v>495</v>
      </c>
      <c r="K88" s="223">
        <f t="shared" si="67"/>
        <v>60</v>
      </c>
      <c r="L88" s="223">
        <f t="shared" si="67"/>
        <v>0</v>
      </c>
      <c r="M88" s="223">
        <f t="shared" si="67"/>
        <v>550</v>
      </c>
      <c r="N88" s="223">
        <f t="shared" si="67"/>
        <v>1955</v>
      </c>
      <c r="O88" s="54">
        <f t="shared" ref="O88:AR88" si="68">SUM(O8,O14,O28,P92,O72,O82)</f>
        <v>160</v>
      </c>
      <c r="P88" s="54">
        <f t="shared" si="68"/>
        <v>260</v>
      </c>
      <c r="Q88" s="54">
        <f t="shared" si="68"/>
        <v>105</v>
      </c>
      <c r="R88" s="54">
        <f t="shared" si="68"/>
        <v>210</v>
      </c>
      <c r="S88" s="54">
        <f t="shared" si="68"/>
        <v>120</v>
      </c>
      <c r="T88" s="54">
        <f t="shared" si="68"/>
        <v>240</v>
      </c>
      <c r="U88" s="54">
        <f t="shared" si="68"/>
        <v>80</v>
      </c>
      <c r="V88" s="54">
        <f t="shared" si="68"/>
        <v>455</v>
      </c>
      <c r="W88" s="54">
        <f t="shared" si="68"/>
        <v>165</v>
      </c>
      <c r="X88" s="54">
        <f t="shared" si="68"/>
        <v>255</v>
      </c>
      <c r="Y88" s="54">
        <f t="shared" si="68"/>
        <v>115</v>
      </c>
      <c r="Z88" s="54">
        <f t="shared" si="68"/>
        <v>190</v>
      </c>
      <c r="AA88" s="54">
        <f t="shared" si="68"/>
        <v>60</v>
      </c>
      <c r="AB88" s="54">
        <f t="shared" si="68"/>
        <v>255</v>
      </c>
      <c r="AC88" s="54">
        <f t="shared" si="68"/>
        <v>70</v>
      </c>
      <c r="AD88" s="54">
        <f t="shared" si="68"/>
        <v>445</v>
      </c>
      <c r="AE88" s="54">
        <f t="shared" si="68"/>
        <v>30</v>
      </c>
      <c r="AF88" s="54">
        <f t="shared" si="68"/>
        <v>345</v>
      </c>
      <c r="AG88" s="54">
        <f t="shared" si="68"/>
        <v>90</v>
      </c>
      <c r="AH88" s="54">
        <f t="shared" si="68"/>
        <v>285</v>
      </c>
      <c r="AI88" s="54">
        <f t="shared" si="68"/>
        <v>15</v>
      </c>
      <c r="AJ88" s="54">
        <f t="shared" si="68"/>
        <v>300</v>
      </c>
      <c r="AK88" s="54">
        <f t="shared" si="68"/>
        <v>90</v>
      </c>
      <c r="AL88" s="54">
        <f t="shared" si="68"/>
        <v>370</v>
      </c>
      <c r="AM88" s="54">
        <f t="shared" si="68"/>
        <v>27</v>
      </c>
      <c r="AN88" s="54">
        <f t="shared" si="68"/>
        <v>33</v>
      </c>
      <c r="AO88" s="54">
        <f t="shared" si="68"/>
        <v>29</v>
      </c>
      <c r="AP88" s="54">
        <f t="shared" si="68"/>
        <v>31</v>
      </c>
      <c r="AQ88" s="54">
        <f t="shared" si="68"/>
        <v>30</v>
      </c>
      <c r="AR88" s="54">
        <f t="shared" si="68"/>
        <v>30</v>
      </c>
      <c r="AS88" s="222">
        <f>SUM(AS8,AS14,AS28,AS72,AS82)</f>
        <v>105</v>
      </c>
      <c r="AT88" s="222">
        <f>SUM(AT8,AT14,AT28,AT72,AT82)</f>
        <v>133</v>
      </c>
      <c r="AU88" s="222">
        <f>SUM(AU8,AU14,AU28,AU72,AU82)</f>
        <v>11</v>
      </c>
      <c r="AV88" s="222">
        <f>SUM(AV8,AV14,AV28,AV72,AV82)</f>
        <v>56</v>
      </c>
    </row>
    <row r="89" spans="1:209" s="18" customFormat="1" ht="22.2" x14ac:dyDescent="0.3">
      <c r="A89" s="217"/>
      <c r="B89" s="218"/>
      <c r="C89" s="219"/>
      <c r="D89" s="224"/>
      <c r="E89" s="224"/>
      <c r="F89" s="224"/>
      <c r="G89" s="224"/>
      <c r="H89" s="224"/>
      <c r="I89" s="223">
        <f>SUM(I8,I14,I28,I72,I82)</f>
        <v>220</v>
      </c>
      <c r="J89" s="224"/>
      <c r="K89" s="224"/>
      <c r="L89" s="224"/>
      <c r="M89" s="224"/>
      <c r="N89" s="224"/>
      <c r="O89" s="222">
        <f>SUM(O88:R88)</f>
        <v>735</v>
      </c>
      <c r="P89" s="222"/>
      <c r="Q89" s="222"/>
      <c r="R89" s="222"/>
      <c r="S89" s="222">
        <f>SUM(S88:V88)</f>
        <v>895</v>
      </c>
      <c r="T89" s="222"/>
      <c r="U89" s="222"/>
      <c r="V89" s="222"/>
      <c r="W89" s="222">
        <f>SUM(W88:Z88)</f>
        <v>725</v>
      </c>
      <c r="X89" s="222"/>
      <c r="Y89" s="222"/>
      <c r="Z89" s="222"/>
      <c r="AA89" s="222">
        <f>SUM(AA88:AD88)</f>
        <v>830</v>
      </c>
      <c r="AB89" s="222"/>
      <c r="AC89" s="222"/>
      <c r="AD89" s="222"/>
      <c r="AE89" s="222">
        <f>SUM(AE88:AH88)</f>
        <v>750</v>
      </c>
      <c r="AF89" s="222"/>
      <c r="AG89" s="222"/>
      <c r="AH89" s="222"/>
      <c r="AI89" s="222">
        <f>SUM(AI88:AL88)</f>
        <v>775</v>
      </c>
      <c r="AJ89" s="222"/>
      <c r="AK89" s="222"/>
      <c r="AL89" s="222"/>
      <c r="AM89" s="222">
        <f>SUM(AM88:AR88)</f>
        <v>180</v>
      </c>
      <c r="AN89" s="222"/>
      <c r="AO89" s="222"/>
      <c r="AP89" s="222"/>
      <c r="AQ89" s="222"/>
      <c r="AR89" s="222"/>
      <c r="AS89" s="222"/>
      <c r="AT89" s="222"/>
      <c r="AU89" s="222"/>
      <c r="AV89" s="222"/>
    </row>
    <row r="90" spans="1:209" s="77" customFormat="1" ht="22.8" thickBot="1" x14ac:dyDescent="0.35">
      <c r="A90" s="79"/>
      <c r="B90" s="240" t="s">
        <v>142</v>
      </c>
      <c r="C90" s="241"/>
      <c r="D90" s="116"/>
      <c r="E90" s="117"/>
      <c r="F90" s="117"/>
      <c r="G90" s="117"/>
      <c r="H90" s="117"/>
      <c r="I90" s="224"/>
      <c r="J90" s="117"/>
      <c r="K90" s="117"/>
      <c r="L90" s="117"/>
      <c r="M90" s="117"/>
      <c r="N90" s="118"/>
      <c r="O90" s="225">
        <v>1</v>
      </c>
      <c r="P90" s="226"/>
      <c r="Q90" s="226"/>
      <c r="R90" s="227"/>
      <c r="S90" s="225">
        <v>3</v>
      </c>
      <c r="T90" s="226"/>
      <c r="U90" s="226"/>
      <c r="V90" s="227"/>
      <c r="W90" s="225">
        <v>3</v>
      </c>
      <c r="X90" s="226"/>
      <c r="Y90" s="226"/>
      <c r="Z90" s="227"/>
      <c r="AA90" s="225">
        <v>4</v>
      </c>
      <c r="AB90" s="226"/>
      <c r="AC90" s="226"/>
      <c r="AD90" s="227"/>
      <c r="AE90" s="225">
        <v>2</v>
      </c>
      <c r="AF90" s="226"/>
      <c r="AG90" s="226"/>
      <c r="AH90" s="227"/>
      <c r="AI90" s="225">
        <v>1</v>
      </c>
      <c r="AJ90" s="226"/>
      <c r="AK90" s="226"/>
      <c r="AL90" s="227"/>
      <c r="AM90" s="80"/>
      <c r="AN90" s="81"/>
      <c r="AO90" s="81"/>
      <c r="AP90" s="82"/>
      <c r="AQ90" s="82"/>
      <c r="AR90" s="82"/>
      <c r="AS90" s="82"/>
      <c r="AT90" s="82"/>
      <c r="AU90" s="82"/>
      <c r="AV90" s="83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  <c r="DZ90" s="76"/>
      <c r="EA90" s="76"/>
      <c r="EB90" s="76"/>
      <c r="EC90" s="76"/>
      <c r="ED90" s="76"/>
      <c r="EE90" s="76"/>
      <c r="EF90" s="76"/>
      <c r="EG90" s="76"/>
      <c r="EH90" s="76"/>
      <c r="EI90" s="76"/>
      <c r="EJ90" s="76"/>
      <c r="EK90" s="76"/>
      <c r="EL90" s="76"/>
      <c r="EM90" s="76"/>
      <c r="EN90" s="76"/>
      <c r="EO90" s="76"/>
      <c r="EP90" s="76"/>
      <c r="EQ90" s="76"/>
      <c r="ER90" s="76"/>
      <c r="ES90" s="76"/>
      <c r="ET90" s="76"/>
      <c r="EU90" s="76"/>
      <c r="EV90" s="76"/>
      <c r="EW90" s="76"/>
      <c r="EX90" s="76"/>
      <c r="EY90" s="76"/>
      <c r="EZ90" s="76"/>
      <c r="FA90" s="76"/>
      <c r="FB90" s="76"/>
      <c r="FC90" s="76"/>
      <c r="FD90" s="76"/>
      <c r="FE90" s="76"/>
      <c r="FF90" s="76"/>
      <c r="FG90" s="76"/>
      <c r="FH90" s="76"/>
      <c r="FI90" s="76"/>
      <c r="FJ90" s="76"/>
      <c r="FK90" s="76"/>
      <c r="FL90" s="76"/>
      <c r="FM90" s="76"/>
      <c r="FN90" s="76"/>
      <c r="FO90" s="76"/>
      <c r="FP90" s="76"/>
      <c r="FQ90" s="76"/>
      <c r="FR90" s="76"/>
      <c r="FS90" s="76"/>
      <c r="FT90" s="76"/>
      <c r="FU90" s="76"/>
      <c r="FV90" s="76"/>
      <c r="FW90" s="76"/>
      <c r="FX90" s="76"/>
      <c r="FY90" s="76"/>
      <c r="FZ90" s="76"/>
      <c r="GA90" s="76"/>
      <c r="GB90" s="76"/>
      <c r="GC90" s="76"/>
      <c r="GD90" s="76"/>
      <c r="GE90" s="76"/>
      <c r="GF90" s="76"/>
      <c r="GG90" s="76"/>
      <c r="GH90" s="76"/>
      <c r="GI90" s="76"/>
      <c r="GJ90" s="76"/>
      <c r="GK90" s="76"/>
      <c r="GL90" s="76"/>
      <c r="GM90" s="76"/>
      <c r="GN90" s="76"/>
      <c r="GO90" s="76"/>
      <c r="GP90" s="76"/>
      <c r="GQ90" s="76"/>
      <c r="GR90" s="76"/>
      <c r="GS90" s="76"/>
      <c r="GT90" s="76"/>
      <c r="GU90" s="76"/>
      <c r="GV90" s="76"/>
      <c r="GW90" s="76"/>
      <c r="GX90" s="76"/>
      <c r="GY90" s="76"/>
      <c r="GZ90" s="76"/>
      <c r="HA90" s="76"/>
    </row>
    <row r="91" spans="1:209" s="18" customFormat="1" ht="22.2" x14ac:dyDescent="0.3">
      <c r="A91" s="71"/>
      <c r="B91" s="105"/>
      <c r="C91" s="71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5"/>
      <c r="AX91" s="75"/>
      <c r="AY91" s="75"/>
    </row>
    <row r="92" spans="1:209" s="18" customFormat="1" x14ac:dyDescent="0.55000000000000004">
      <c r="A92" s="9"/>
      <c r="B92" s="106"/>
      <c r="C92" s="8"/>
      <c r="D92" s="220"/>
      <c r="E92" s="221"/>
      <c r="F92" s="221"/>
      <c r="G92" s="8"/>
      <c r="H92" s="8"/>
      <c r="I92" s="156"/>
      <c r="J92" s="8"/>
      <c r="K92" s="8"/>
      <c r="L92" s="8"/>
      <c r="M92" s="8"/>
      <c r="N92" s="8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2"/>
      <c r="AJ92" s="12"/>
      <c r="AK92" s="12"/>
      <c r="AL92" s="12"/>
      <c r="AM92" s="13"/>
      <c r="AN92" s="13"/>
      <c r="AO92" s="13"/>
      <c r="AP92" s="13"/>
      <c r="AQ92" s="13"/>
      <c r="AR92" s="13"/>
      <c r="AS92" s="14"/>
      <c r="AT92" s="14"/>
      <c r="AU92" s="14"/>
      <c r="AV92" s="15"/>
    </row>
    <row r="93" spans="1:209" s="18" customFormat="1" x14ac:dyDescent="0.55000000000000004">
      <c r="A93" s="9"/>
      <c r="B93" s="106"/>
      <c r="C93" s="8"/>
      <c r="D93" s="220"/>
      <c r="E93" s="221"/>
      <c r="F93" s="221"/>
      <c r="G93" s="8"/>
      <c r="H93" s="8"/>
      <c r="I93" s="156"/>
      <c r="J93" s="8"/>
      <c r="K93" s="8"/>
      <c r="L93" s="8"/>
      <c r="M93" s="8"/>
      <c r="N93" s="8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2"/>
      <c r="AJ93" s="12"/>
      <c r="AK93" s="12"/>
      <c r="AL93" s="12"/>
      <c r="AM93" s="2"/>
      <c r="AN93" s="2"/>
      <c r="AO93" s="2"/>
      <c r="AP93" s="2"/>
      <c r="AQ93" s="2"/>
      <c r="AR93" s="2"/>
      <c r="AS93" s="17"/>
      <c r="AT93" s="17"/>
      <c r="AU93" s="17"/>
    </row>
    <row r="94" spans="1:209" s="18" customFormat="1" x14ac:dyDescent="0.55000000000000004">
      <c r="A94" s="2"/>
      <c r="B94" s="107"/>
      <c r="C94" s="24"/>
      <c r="D94" s="13"/>
      <c r="E94" s="13"/>
      <c r="F94" s="13"/>
      <c r="G94" s="2"/>
      <c r="H94" s="2"/>
      <c r="I94" s="2"/>
      <c r="J94" s="2"/>
      <c r="K94" s="2"/>
      <c r="L94" s="2"/>
      <c r="M94" s="2"/>
      <c r="N94" s="2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1"/>
      <c r="AF94" s="11"/>
      <c r="AG94" s="11"/>
      <c r="AH94" s="11"/>
      <c r="AI94" s="12"/>
      <c r="AJ94" s="12"/>
      <c r="AK94" s="12"/>
      <c r="AL94" s="12"/>
      <c r="AM94" s="2"/>
      <c r="AN94" s="2"/>
      <c r="AO94" s="2"/>
      <c r="AP94" s="2"/>
      <c r="AQ94" s="2"/>
      <c r="AR94" s="2"/>
      <c r="AS94" s="17"/>
      <c r="AT94" s="17"/>
      <c r="AU94" s="17"/>
    </row>
    <row r="95" spans="1:209" s="18" customFormat="1" x14ac:dyDescent="0.55000000000000004">
      <c r="A95" s="2"/>
      <c r="B95" s="108"/>
      <c r="C95" s="2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2"/>
      <c r="AJ95" s="12"/>
      <c r="AK95" s="12"/>
      <c r="AL95" s="12"/>
      <c r="AM95" s="2"/>
      <c r="AN95" s="2"/>
      <c r="AO95" s="2"/>
      <c r="AP95" s="2"/>
      <c r="AQ95" s="2"/>
      <c r="AR95" s="2"/>
      <c r="AS95" s="17"/>
      <c r="AT95" s="17"/>
      <c r="AU95" s="17"/>
    </row>
    <row r="96" spans="1:209" s="18" customFormat="1" x14ac:dyDescent="0.55000000000000004">
      <c r="A96" s="2"/>
      <c r="B96" s="108"/>
      <c r="C96" s="2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2"/>
      <c r="AJ96" s="12"/>
      <c r="AK96" s="12"/>
      <c r="AL96" s="12"/>
      <c r="AM96" s="2"/>
      <c r="AN96" s="2"/>
      <c r="AO96" s="2"/>
      <c r="AP96" s="2"/>
      <c r="AQ96" s="2"/>
      <c r="AR96" s="2"/>
      <c r="AS96" s="17"/>
      <c r="AT96" s="17"/>
      <c r="AU96" s="17"/>
    </row>
    <row r="97" spans="1:47" s="18" customFormat="1" x14ac:dyDescent="0.55000000000000004">
      <c r="A97" s="2"/>
      <c r="B97" s="108"/>
      <c r="C97" s="2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2"/>
      <c r="AJ97" s="12"/>
      <c r="AK97" s="12"/>
      <c r="AL97" s="12"/>
      <c r="AM97" s="2"/>
      <c r="AN97" s="2"/>
      <c r="AO97" s="2"/>
      <c r="AP97" s="2"/>
      <c r="AQ97" s="2"/>
      <c r="AR97" s="2"/>
      <c r="AS97" s="17"/>
      <c r="AT97" s="17"/>
      <c r="AU97" s="17"/>
    </row>
    <row r="98" spans="1:47" s="18" customFormat="1" x14ac:dyDescent="0.55000000000000004">
      <c r="A98" s="2"/>
      <c r="B98" s="108"/>
      <c r="C98" s="2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2"/>
      <c r="AJ98" s="12"/>
      <c r="AK98" s="12"/>
      <c r="AL98" s="12"/>
      <c r="AM98" s="2"/>
      <c r="AN98" s="2"/>
      <c r="AO98" s="2"/>
      <c r="AP98" s="2"/>
      <c r="AQ98" s="2"/>
      <c r="AR98" s="2"/>
      <c r="AS98" s="17"/>
      <c r="AT98" s="17"/>
      <c r="AU98" s="17"/>
    </row>
    <row r="99" spans="1:47" s="18" customFormat="1" x14ac:dyDescent="0.55000000000000004">
      <c r="A99" s="2"/>
      <c r="B99" s="108"/>
      <c r="C99" s="2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2"/>
      <c r="AJ99" s="12"/>
      <c r="AK99" s="12"/>
      <c r="AL99" s="12"/>
      <c r="AM99" s="2"/>
      <c r="AN99" s="2"/>
      <c r="AO99" s="2"/>
      <c r="AP99" s="2"/>
      <c r="AQ99" s="2"/>
      <c r="AR99" s="2"/>
      <c r="AS99" s="17"/>
      <c r="AT99" s="17"/>
      <c r="AU99" s="17"/>
    </row>
    <row r="100" spans="1:47" s="18" customFormat="1" x14ac:dyDescent="0.55000000000000004">
      <c r="A100" s="2"/>
      <c r="B100" s="108"/>
      <c r="C100" s="2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2"/>
      <c r="AN100" s="2"/>
      <c r="AO100" s="2"/>
      <c r="AP100" s="2"/>
      <c r="AQ100" s="2"/>
      <c r="AR100" s="2"/>
      <c r="AS100" s="17"/>
      <c r="AT100" s="17"/>
      <c r="AU100" s="17"/>
    </row>
    <row r="101" spans="1:47" s="18" customFormat="1" x14ac:dyDescent="0.55000000000000004">
      <c r="A101" s="2"/>
      <c r="B101" s="108"/>
      <c r="C101" s="2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2"/>
      <c r="AN101" s="2"/>
      <c r="AO101" s="2"/>
      <c r="AP101" s="2"/>
      <c r="AQ101" s="2"/>
      <c r="AR101" s="2"/>
      <c r="AS101" s="17"/>
      <c r="AT101" s="17"/>
      <c r="AU101" s="17"/>
    </row>
    <row r="102" spans="1:47" s="18" customFormat="1" x14ac:dyDescent="0.55000000000000004">
      <c r="A102" s="2"/>
      <c r="B102" s="108"/>
      <c r="C102" s="2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2"/>
      <c r="AN102" s="2"/>
      <c r="AO102" s="2"/>
      <c r="AP102" s="2"/>
      <c r="AQ102" s="2"/>
      <c r="AR102" s="2"/>
      <c r="AS102" s="17"/>
      <c r="AT102" s="17"/>
      <c r="AU102" s="17"/>
    </row>
    <row r="103" spans="1:47" s="18" customFormat="1" x14ac:dyDescent="0.55000000000000004">
      <c r="A103" s="2"/>
      <c r="B103" s="108"/>
      <c r="C103" s="2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2"/>
      <c r="AN103" s="2"/>
      <c r="AO103" s="2"/>
      <c r="AP103" s="2"/>
      <c r="AQ103" s="2"/>
      <c r="AR103" s="2"/>
      <c r="AS103" s="17"/>
      <c r="AT103" s="17"/>
      <c r="AU103" s="17"/>
    </row>
    <row r="104" spans="1:47" s="18" customFormat="1" x14ac:dyDescent="0.55000000000000004">
      <c r="A104" s="2"/>
      <c r="B104" s="108"/>
      <c r="C104" s="2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2"/>
      <c r="AN104" s="2"/>
      <c r="AO104" s="2"/>
      <c r="AP104" s="2"/>
      <c r="AQ104" s="2"/>
      <c r="AR104" s="2"/>
      <c r="AS104" s="17"/>
      <c r="AT104" s="17"/>
      <c r="AU104" s="17"/>
    </row>
    <row r="105" spans="1:47" s="18" customFormat="1" x14ac:dyDescent="0.55000000000000004">
      <c r="A105" s="2"/>
      <c r="B105" s="108"/>
      <c r="C105" s="2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2"/>
      <c r="AN105" s="2"/>
      <c r="AO105" s="2"/>
      <c r="AP105" s="2"/>
      <c r="AQ105" s="2"/>
      <c r="AR105" s="2"/>
      <c r="AS105" s="17"/>
      <c r="AT105" s="17"/>
      <c r="AU105" s="17"/>
    </row>
    <row r="106" spans="1:47" s="18" customFormat="1" x14ac:dyDescent="0.55000000000000004">
      <c r="A106" s="2"/>
      <c r="B106" s="108"/>
      <c r="C106" s="2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2"/>
      <c r="AN106" s="2"/>
      <c r="AO106" s="2"/>
      <c r="AP106" s="2"/>
      <c r="AQ106" s="2"/>
      <c r="AR106" s="2"/>
      <c r="AS106" s="17"/>
      <c r="AT106" s="17"/>
      <c r="AU106" s="17"/>
    </row>
    <row r="107" spans="1:47" s="18" customFormat="1" x14ac:dyDescent="0.55000000000000004">
      <c r="A107" s="2"/>
      <c r="B107" s="108"/>
      <c r="C107" s="2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2"/>
      <c r="AN107" s="2"/>
      <c r="AO107" s="2"/>
      <c r="AP107" s="2"/>
      <c r="AQ107" s="2"/>
      <c r="AR107" s="2"/>
      <c r="AS107" s="17"/>
      <c r="AT107" s="17"/>
      <c r="AU107" s="17"/>
    </row>
    <row r="108" spans="1:47" s="18" customFormat="1" x14ac:dyDescent="0.55000000000000004">
      <c r="A108" s="2"/>
      <c r="B108" s="108"/>
      <c r="C108" s="2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2"/>
      <c r="AN108" s="2"/>
      <c r="AO108" s="2"/>
      <c r="AP108" s="2"/>
      <c r="AQ108" s="2"/>
      <c r="AR108" s="2"/>
      <c r="AS108" s="17"/>
      <c r="AT108" s="17"/>
      <c r="AU108" s="17"/>
    </row>
    <row r="109" spans="1:47" s="18" customFormat="1" x14ac:dyDescent="0.55000000000000004">
      <c r="A109" s="2"/>
      <c r="B109" s="108"/>
      <c r="C109" s="2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2"/>
      <c r="AN109" s="2"/>
      <c r="AO109" s="2"/>
      <c r="AP109" s="2"/>
      <c r="AQ109" s="2"/>
      <c r="AR109" s="2"/>
      <c r="AS109" s="17"/>
      <c r="AT109" s="17"/>
      <c r="AU109" s="17"/>
    </row>
    <row r="110" spans="1:47" s="18" customFormat="1" x14ac:dyDescent="0.55000000000000004">
      <c r="A110" s="2"/>
      <c r="B110" s="108"/>
      <c r="C110" s="2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2"/>
      <c r="AN110" s="2"/>
      <c r="AO110" s="2"/>
      <c r="AP110" s="2"/>
      <c r="AQ110" s="2"/>
      <c r="AR110" s="2"/>
      <c r="AS110" s="17"/>
      <c r="AT110" s="17"/>
      <c r="AU110" s="17"/>
    </row>
    <row r="111" spans="1:47" s="18" customFormat="1" x14ac:dyDescent="0.55000000000000004">
      <c r="A111" s="2"/>
      <c r="B111" s="108"/>
      <c r="C111" s="2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2"/>
      <c r="AN111" s="2"/>
      <c r="AO111" s="2"/>
      <c r="AP111" s="2"/>
      <c r="AQ111" s="2"/>
      <c r="AR111" s="2"/>
      <c r="AS111" s="17"/>
      <c r="AT111" s="17"/>
      <c r="AU111" s="17"/>
    </row>
    <row r="112" spans="1:47" s="18" customFormat="1" x14ac:dyDescent="0.55000000000000004">
      <c r="A112" s="2"/>
      <c r="B112" s="108"/>
      <c r="C112" s="2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2"/>
      <c r="AN112" s="2"/>
      <c r="AO112" s="2"/>
      <c r="AP112" s="2"/>
      <c r="AQ112" s="2"/>
      <c r="AR112" s="2"/>
      <c r="AS112" s="17"/>
      <c r="AT112" s="17"/>
      <c r="AU112" s="17"/>
    </row>
    <row r="113" spans="1:48" s="18" customFormat="1" x14ac:dyDescent="0.55000000000000004">
      <c r="A113" s="2"/>
      <c r="B113" s="108"/>
      <c r="C113" s="2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2"/>
      <c r="AN113" s="2"/>
      <c r="AO113" s="2"/>
      <c r="AP113" s="2"/>
      <c r="AQ113" s="2"/>
      <c r="AR113" s="2"/>
      <c r="AS113" s="17"/>
      <c r="AT113" s="17"/>
      <c r="AU113" s="17"/>
    </row>
    <row r="114" spans="1:48" s="18" customFormat="1" x14ac:dyDescent="0.55000000000000004">
      <c r="A114" s="2"/>
      <c r="B114" s="108"/>
      <c r="C114" s="2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2"/>
      <c r="AN114" s="2"/>
      <c r="AO114" s="2"/>
      <c r="AP114" s="2"/>
      <c r="AQ114" s="2"/>
      <c r="AR114" s="2"/>
      <c r="AS114" s="17"/>
      <c r="AT114" s="17"/>
      <c r="AU114" s="17"/>
    </row>
    <row r="115" spans="1:48" s="18" customFormat="1" x14ac:dyDescent="0.55000000000000004">
      <c r="A115" s="2"/>
      <c r="B115" s="108"/>
      <c r="C115" s="2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2"/>
      <c r="AN115" s="2"/>
      <c r="AO115" s="2"/>
      <c r="AP115" s="2"/>
      <c r="AQ115" s="2"/>
      <c r="AR115" s="2"/>
      <c r="AS115" s="17"/>
      <c r="AT115" s="17"/>
      <c r="AU115" s="17"/>
    </row>
    <row r="116" spans="1:48" s="18" customFormat="1" x14ac:dyDescent="0.55000000000000004">
      <c r="A116" s="2"/>
      <c r="B116" s="108"/>
      <c r="C116" s="2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2"/>
      <c r="AN116" s="2"/>
      <c r="AO116" s="2"/>
      <c r="AP116" s="2"/>
      <c r="AQ116" s="2"/>
      <c r="AR116" s="2"/>
      <c r="AS116" s="17"/>
      <c r="AT116" s="17"/>
      <c r="AU116" s="17"/>
    </row>
    <row r="117" spans="1:48" s="18" customFormat="1" x14ac:dyDescent="0.55000000000000004">
      <c r="A117" s="2"/>
      <c r="B117" s="108"/>
      <c r="C117" s="2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2"/>
      <c r="AN117" s="2"/>
      <c r="AO117" s="2"/>
      <c r="AP117" s="2"/>
      <c r="AQ117" s="2"/>
      <c r="AR117" s="2"/>
      <c r="AS117" s="17"/>
      <c r="AT117" s="17"/>
      <c r="AU117" s="17"/>
    </row>
    <row r="118" spans="1:48" s="18" customFormat="1" x14ac:dyDescent="0.55000000000000004">
      <c r="A118" s="2"/>
      <c r="B118" s="108"/>
      <c r="C118" s="2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2"/>
      <c r="AN118" s="2"/>
      <c r="AO118" s="2"/>
      <c r="AP118" s="2"/>
      <c r="AQ118" s="2"/>
      <c r="AR118" s="2"/>
      <c r="AS118" s="17"/>
      <c r="AT118" s="17"/>
      <c r="AU118" s="17"/>
    </row>
    <row r="119" spans="1:48" s="18" customFormat="1" x14ac:dyDescent="0.55000000000000004">
      <c r="A119" s="2"/>
      <c r="B119" s="108"/>
      <c r="C119" s="25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2"/>
      <c r="AN119" s="2"/>
      <c r="AO119" s="2"/>
      <c r="AP119" s="2"/>
      <c r="AQ119" s="2"/>
      <c r="AR119" s="2"/>
      <c r="AS119" s="17"/>
      <c r="AT119" s="17"/>
      <c r="AU119" s="17"/>
    </row>
    <row r="120" spans="1:48" s="18" customFormat="1" x14ac:dyDescent="0.55000000000000004">
      <c r="A120" s="2"/>
      <c r="B120" s="108"/>
      <c r="C120" s="25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2"/>
      <c r="AN120" s="2"/>
      <c r="AO120" s="2"/>
      <c r="AP120" s="2"/>
      <c r="AQ120" s="2"/>
      <c r="AR120" s="2"/>
      <c r="AS120" s="17"/>
      <c r="AT120" s="17"/>
      <c r="AU120" s="17"/>
    </row>
    <row r="121" spans="1:48" x14ac:dyDescent="0.55000000000000004">
      <c r="A121" s="2"/>
      <c r="AM121" s="2"/>
      <c r="AN121" s="2"/>
      <c r="AO121" s="2"/>
      <c r="AP121" s="2"/>
      <c r="AQ121" s="2"/>
      <c r="AR121" s="2"/>
      <c r="AS121" s="17"/>
      <c r="AT121" s="17"/>
      <c r="AU121" s="17"/>
      <c r="AV121" s="18"/>
    </row>
    <row r="122" spans="1:48" x14ac:dyDescent="0.55000000000000004">
      <c r="A122" s="2"/>
      <c r="AM122" s="2"/>
      <c r="AN122" s="2"/>
      <c r="AO122" s="2"/>
      <c r="AP122" s="2"/>
      <c r="AQ122" s="2"/>
      <c r="AR122" s="2"/>
      <c r="AS122" s="17"/>
      <c r="AT122" s="17"/>
      <c r="AU122" s="17"/>
      <c r="AV122" s="18"/>
    </row>
    <row r="123" spans="1:48" x14ac:dyDescent="0.55000000000000004">
      <c r="A123" s="2"/>
      <c r="AM123" s="2"/>
      <c r="AN123" s="2"/>
      <c r="AO123" s="2"/>
      <c r="AP123" s="2"/>
      <c r="AQ123" s="2"/>
      <c r="AR123" s="2"/>
      <c r="AS123" s="17"/>
      <c r="AT123" s="17"/>
      <c r="AU123" s="17"/>
      <c r="AV123" s="18"/>
    </row>
    <row r="124" spans="1:48" x14ac:dyDescent="0.55000000000000004">
      <c r="A124" s="2"/>
      <c r="AM124" s="2"/>
      <c r="AN124" s="2"/>
      <c r="AO124" s="2"/>
      <c r="AP124" s="2"/>
      <c r="AQ124" s="2"/>
      <c r="AR124" s="2"/>
      <c r="AS124" s="17"/>
      <c r="AT124" s="17"/>
      <c r="AU124" s="17"/>
      <c r="AV124" s="18"/>
    </row>
    <row r="125" spans="1:48" x14ac:dyDescent="0.55000000000000004">
      <c r="A125" s="2"/>
      <c r="AM125" s="2"/>
      <c r="AN125" s="2"/>
      <c r="AO125" s="2"/>
      <c r="AP125" s="2"/>
      <c r="AQ125" s="2"/>
      <c r="AR125" s="2"/>
      <c r="AS125" s="17"/>
      <c r="AT125" s="17"/>
      <c r="AU125" s="17"/>
      <c r="AV125" s="18"/>
    </row>
    <row r="126" spans="1:48" x14ac:dyDescent="0.55000000000000004">
      <c r="A126" s="2"/>
      <c r="AM126" s="2"/>
      <c r="AN126" s="2"/>
      <c r="AO126" s="2"/>
      <c r="AP126" s="2"/>
      <c r="AQ126" s="2"/>
      <c r="AR126" s="2"/>
      <c r="AS126" s="17"/>
      <c r="AT126" s="17"/>
      <c r="AU126" s="17"/>
      <c r="AV126" s="18"/>
    </row>
    <row r="127" spans="1:48" x14ac:dyDescent="0.55000000000000004">
      <c r="A127" s="2"/>
      <c r="AM127" s="2"/>
      <c r="AN127" s="2"/>
      <c r="AO127" s="2"/>
      <c r="AP127" s="2"/>
      <c r="AQ127" s="2"/>
      <c r="AR127" s="2"/>
      <c r="AS127" s="17"/>
      <c r="AT127" s="17"/>
      <c r="AU127" s="17"/>
      <c r="AV127" s="18"/>
    </row>
    <row r="128" spans="1:48" x14ac:dyDescent="0.55000000000000004">
      <c r="A128" s="2"/>
      <c r="AM128" s="2"/>
      <c r="AN128" s="2"/>
      <c r="AO128" s="2"/>
      <c r="AP128" s="2"/>
      <c r="AQ128" s="2"/>
      <c r="AR128" s="2"/>
      <c r="AS128" s="17"/>
      <c r="AT128" s="17"/>
      <c r="AU128" s="17"/>
      <c r="AV128" s="18"/>
    </row>
    <row r="129" spans="1:48" x14ac:dyDescent="0.55000000000000004">
      <c r="A129" s="2"/>
      <c r="AM129" s="2"/>
      <c r="AN129" s="2"/>
      <c r="AO129" s="2"/>
      <c r="AP129" s="2"/>
      <c r="AQ129" s="2"/>
      <c r="AR129" s="2"/>
      <c r="AS129" s="17"/>
      <c r="AT129" s="17"/>
      <c r="AU129" s="17"/>
      <c r="AV129" s="18"/>
    </row>
    <row r="130" spans="1:48" x14ac:dyDescent="0.55000000000000004">
      <c r="A130" s="2"/>
      <c r="AM130" s="2"/>
      <c r="AN130" s="2"/>
      <c r="AO130" s="2"/>
      <c r="AP130" s="2"/>
      <c r="AQ130" s="2"/>
      <c r="AR130" s="2"/>
      <c r="AS130" s="17"/>
      <c r="AT130" s="17"/>
      <c r="AU130" s="17"/>
      <c r="AV130" s="18"/>
    </row>
    <row r="131" spans="1:48" x14ac:dyDescent="0.55000000000000004">
      <c r="A131" s="2"/>
      <c r="AM131" s="2"/>
      <c r="AN131" s="2"/>
      <c r="AO131" s="2"/>
      <c r="AP131" s="2"/>
      <c r="AQ131" s="2"/>
      <c r="AR131" s="2"/>
      <c r="AS131" s="17"/>
      <c r="AT131" s="17"/>
      <c r="AU131" s="17"/>
      <c r="AV131" s="18"/>
    </row>
    <row r="132" spans="1:48" x14ac:dyDescent="0.55000000000000004">
      <c r="A132" s="2"/>
      <c r="AM132" s="2"/>
      <c r="AN132" s="2"/>
      <c r="AO132" s="2"/>
      <c r="AP132" s="2"/>
      <c r="AQ132" s="2"/>
      <c r="AR132" s="2"/>
      <c r="AS132" s="17"/>
      <c r="AT132" s="17"/>
      <c r="AU132" s="17"/>
      <c r="AV132" s="18"/>
    </row>
  </sheetData>
  <dataConsolidate/>
  <mergeCells count="116">
    <mergeCell ref="AA6:AD6"/>
    <mergeCell ref="B90:C90"/>
    <mergeCell ref="AI85:AL85"/>
    <mergeCell ref="AM85:AR85"/>
    <mergeCell ref="A86:C87"/>
    <mergeCell ref="D86:D87"/>
    <mergeCell ref="E86:E87"/>
    <mergeCell ref="F86:F87"/>
    <mergeCell ref="G86:G87"/>
    <mergeCell ref="A88:C89"/>
    <mergeCell ref="AE89:AH89"/>
    <mergeCell ref="AI89:AL89"/>
    <mergeCell ref="E88:E89"/>
    <mergeCell ref="J88:J89"/>
    <mergeCell ref="G88:G89"/>
    <mergeCell ref="J84:J85"/>
    <mergeCell ref="N84:N85"/>
    <mergeCell ref="AE90:AH90"/>
    <mergeCell ref="AI90:AL90"/>
    <mergeCell ref="I84:I85"/>
    <mergeCell ref="I87:I88"/>
    <mergeCell ref="I89:I90"/>
    <mergeCell ref="AT84:AT85"/>
    <mergeCell ref="O85:R85"/>
    <mergeCell ref="S85:V85"/>
    <mergeCell ref="W85:Z85"/>
    <mergeCell ref="AA85:AD85"/>
    <mergeCell ref="AE85:AH85"/>
    <mergeCell ref="H86:H87"/>
    <mergeCell ref="J86:J87"/>
    <mergeCell ref="K86:K87"/>
    <mergeCell ref="L86:L87"/>
    <mergeCell ref="M86:M87"/>
    <mergeCell ref="N86:N87"/>
    <mergeCell ref="O87:R87"/>
    <mergeCell ref="AI87:AL87"/>
    <mergeCell ref="AM87:AR87"/>
    <mergeCell ref="S87:V87"/>
    <mergeCell ref="W87:Z87"/>
    <mergeCell ref="AA87:AD87"/>
    <mergeCell ref="K84:K85"/>
    <mergeCell ref="L84:L85"/>
    <mergeCell ref="H84:H85"/>
    <mergeCell ref="AE87:AH87"/>
    <mergeCell ref="AU88:AU89"/>
    <mergeCell ref="AM4:AV4"/>
    <mergeCell ref="AM5:AR5"/>
    <mergeCell ref="AS5:AV5"/>
    <mergeCell ref="AM6:AM7"/>
    <mergeCell ref="AN6:AN7"/>
    <mergeCell ref="AO6:AO7"/>
    <mergeCell ref="AR6:AR7"/>
    <mergeCell ref="AU84:AU85"/>
    <mergeCell ref="AV88:AV89"/>
    <mergeCell ref="AV84:AV85"/>
    <mergeCell ref="AV6:AV7"/>
    <mergeCell ref="AU6:AU7"/>
    <mergeCell ref="AS84:AS85"/>
    <mergeCell ref="AS86:AS87"/>
    <mergeCell ref="AT86:AT87"/>
    <mergeCell ref="AU86:AU87"/>
    <mergeCell ref="AV86:AV87"/>
    <mergeCell ref="AS88:AS89"/>
    <mergeCell ref="AT88:AT89"/>
    <mergeCell ref="AQ6:AQ7"/>
    <mergeCell ref="AP6:AP7"/>
    <mergeCell ref="AT6:AT7"/>
    <mergeCell ref="AS6:AS7"/>
    <mergeCell ref="W5:AD5"/>
    <mergeCell ref="A84:C85"/>
    <mergeCell ref="D84:D85"/>
    <mergeCell ref="E84:E85"/>
    <mergeCell ref="F84:F85"/>
    <mergeCell ref="G84:G85"/>
    <mergeCell ref="D93:F93"/>
    <mergeCell ref="AM89:AR89"/>
    <mergeCell ref="D92:F92"/>
    <mergeCell ref="O89:R89"/>
    <mergeCell ref="S89:V89"/>
    <mergeCell ref="W89:Z89"/>
    <mergeCell ref="AA89:AD89"/>
    <mergeCell ref="N88:N89"/>
    <mergeCell ref="D88:D89"/>
    <mergeCell ref="M88:M89"/>
    <mergeCell ref="K88:K89"/>
    <mergeCell ref="F88:F89"/>
    <mergeCell ref="L88:L89"/>
    <mergeCell ref="H88:H89"/>
    <mergeCell ref="O90:R90"/>
    <mergeCell ref="S90:V90"/>
    <mergeCell ref="W90:Z90"/>
    <mergeCell ref="AA90:AD90"/>
    <mergeCell ref="O4:AL4"/>
    <mergeCell ref="O6:R6"/>
    <mergeCell ref="S6:V6"/>
    <mergeCell ref="W6:Z6"/>
    <mergeCell ref="AE5:AL5"/>
    <mergeCell ref="AI6:AL6"/>
    <mergeCell ref="M84:M85"/>
    <mergeCell ref="A1:N1"/>
    <mergeCell ref="A4:A7"/>
    <mergeCell ref="C4:C7"/>
    <mergeCell ref="D4:N4"/>
    <mergeCell ref="B4:B7"/>
    <mergeCell ref="D5:D7"/>
    <mergeCell ref="H5:H7"/>
    <mergeCell ref="J5:J7"/>
    <mergeCell ref="K5:K7"/>
    <mergeCell ref="L5:L7"/>
    <mergeCell ref="N5:N7"/>
    <mergeCell ref="E5:E7"/>
    <mergeCell ref="F5:F7"/>
    <mergeCell ref="M5:M7"/>
    <mergeCell ref="G5:G7"/>
    <mergeCell ref="O5:V5"/>
    <mergeCell ref="AE6:AH6"/>
  </mergeCells>
  <phoneticPr fontId="0" type="noConversion"/>
  <printOptions horizontalCentered="1" verticalCentered="1"/>
  <pageMargins left="0.19685039370078741" right="0.19685039370078741" top="0" bottom="3.937007874015748E-2" header="0" footer="0"/>
  <pageSetup paperSize="8" scale="25" orientation="landscape" r:id="rId1"/>
  <headerFooter alignWithMargins="0"/>
  <rowBreaks count="1" manualBreakCount="1">
    <brk id="71" max="46" man="1"/>
  </rowBreaks>
  <ignoredErrors>
    <ignoredError sqref="D14:G14 M14:N14 D28:G28 M28:N28 D52:G52 M52:N52 D62:G62 M62:N62 D72:G72 M72:N72 D82:G82 M82:N82 O86 O88 S86 S88 W86 W88 AA86 AA88 AE86 AE88 AI86 AI88 AM86 AM88 AT72 AV72 AS62:AT62 AV62 AT52 AS28" formula="1"/>
    <ignoredError sqref="AT77:AT81 AV80:AV81 AT73:AT76 AV73:AV79 AV70 AT70 AT65:AT67 AV65:AV67 AV50 AV55 AT55 AT58:AT60 AV58:AV60 AT45:AT46 AT49:AT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30"/>
  <sheetViews>
    <sheetView showGridLines="0" view="pageBreakPreview" zoomScale="40" zoomScaleNormal="25" zoomScaleSheetLayoutView="40" workbookViewId="0">
      <pane ySplit="7" topLeftCell="A8" activePane="bottomLeft" state="frozen"/>
      <selection pane="bottomLeft" activeCell="I87" sqref="I87:I88"/>
    </sheetView>
  </sheetViews>
  <sheetFormatPr defaultColWidth="8.88671875" defaultRowHeight="34.799999999999997" x14ac:dyDescent="0.55000000000000004"/>
  <cols>
    <col min="1" max="1" width="12.44140625" style="13" customWidth="1"/>
    <col min="2" max="2" width="139.44140625" style="2" customWidth="1"/>
    <col min="3" max="3" width="24.44140625" style="25" customWidth="1"/>
    <col min="4" max="4" width="16.44140625" style="2" customWidth="1"/>
    <col min="5" max="5" width="18" style="2" customWidth="1"/>
    <col min="6" max="6" width="13.5546875" style="2" customWidth="1"/>
    <col min="7" max="7" width="16.109375" style="2" customWidth="1"/>
    <col min="8" max="10" width="11.5546875" style="2" customWidth="1"/>
    <col min="11" max="12" width="10.109375" style="2" customWidth="1"/>
    <col min="13" max="13" width="15.109375" style="2" customWidth="1"/>
    <col min="14" max="14" width="14.109375" style="2" customWidth="1"/>
    <col min="15" max="38" width="11.5546875" style="12" customWidth="1"/>
    <col min="39" max="44" width="9.5546875" style="13" customWidth="1"/>
    <col min="45" max="45" width="10.44140625" style="20" customWidth="1"/>
    <col min="46" max="46" width="12.5546875" style="20" customWidth="1"/>
    <col min="47" max="47" width="9.5546875" style="20" customWidth="1"/>
    <col min="48" max="48" width="8.5546875" style="16" customWidth="1"/>
    <col min="49" max="16384" width="8.88671875" style="16"/>
  </cols>
  <sheetData>
    <row r="1" spans="1:48" s="6" customFormat="1" ht="51.75" customHeight="1" x14ac:dyDescent="0.25">
      <c r="A1" s="201" t="s">
        <v>237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1"/>
      <c r="AN1" s="1"/>
      <c r="AO1" s="1"/>
      <c r="AP1" s="3"/>
      <c r="AQ1" s="3"/>
      <c r="AR1" s="3"/>
      <c r="AS1" s="5"/>
      <c r="AT1" s="5"/>
      <c r="AU1" s="5"/>
    </row>
    <row r="2" spans="1:48" s="6" customFormat="1" ht="37.5" customHeight="1" x14ac:dyDescent="0.25">
      <c r="A2" s="27" t="s">
        <v>34</v>
      </c>
      <c r="B2" s="110"/>
      <c r="C2" s="110"/>
      <c r="D2" s="110"/>
      <c r="E2" s="110"/>
      <c r="F2" s="110"/>
      <c r="G2" s="110"/>
      <c r="H2" s="110"/>
      <c r="I2" s="157"/>
      <c r="J2" s="110"/>
      <c r="K2" s="110"/>
      <c r="L2" s="110"/>
      <c r="M2" s="110"/>
      <c r="N2" s="11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1"/>
      <c r="AN2" s="1"/>
      <c r="AO2" s="1"/>
      <c r="AP2" s="3"/>
      <c r="AQ2" s="3"/>
      <c r="AR2" s="3"/>
      <c r="AS2" s="5"/>
      <c r="AT2" s="5"/>
      <c r="AU2" s="5"/>
    </row>
    <row r="3" spans="1:48" s="6" customFormat="1" ht="30" customHeight="1" x14ac:dyDescent="0.25">
      <c r="A3" s="110"/>
      <c r="B3" s="110"/>
      <c r="C3" s="110"/>
      <c r="D3" s="110"/>
      <c r="E3" s="110"/>
      <c r="F3" s="110"/>
      <c r="G3" s="110"/>
      <c r="H3" s="110"/>
      <c r="I3" s="157"/>
      <c r="J3" s="110"/>
      <c r="K3" s="110"/>
      <c r="L3" s="110"/>
      <c r="M3" s="110"/>
      <c r="N3" s="11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1"/>
      <c r="AN3" s="1"/>
      <c r="AO3" s="1"/>
      <c r="AP3" s="3"/>
      <c r="AQ3" s="3"/>
      <c r="AR3" s="3"/>
      <c r="AS3" s="5"/>
      <c r="AT3" s="5"/>
      <c r="AU3" s="5"/>
      <c r="AV3" s="6" t="s">
        <v>234</v>
      </c>
    </row>
    <row r="4" spans="1:48" s="7" customFormat="1" ht="53.25" customHeight="1" x14ac:dyDescent="0.25">
      <c r="A4" s="198" t="s">
        <v>11</v>
      </c>
      <c r="B4" s="198" t="s">
        <v>12</v>
      </c>
      <c r="C4" s="202" t="s">
        <v>31</v>
      </c>
      <c r="D4" s="198" t="s">
        <v>36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 t="s">
        <v>37</v>
      </c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228" t="s">
        <v>42</v>
      </c>
      <c r="AN4" s="229"/>
      <c r="AO4" s="229"/>
      <c r="AP4" s="229"/>
      <c r="AQ4" s="229"/>
      <c r="AR4" s="229"/>
      <c r="AS4" s="229"/>
      <c r="AT4" s="229"/>
      <c r="AU4" s="229"/>
      <c r="AV4" s="230"/>
    </row>
    <row r="5" spans="1:48" s="7" customFormat="1" ht="53.25" customHeight="1" x14ac:dyDescent="0.25">
      <c r="A5" s="198"/>
      <c r="B5" s="198"/>
      <c r="C5" s="202"/>
      <c r="D5" s="202" t="s">
        <v>45</v>
      </c>
      <c r="E5" s="208" t="s">
        <v>46</v>
      </c>
      <c r="F5" s="211" t="s">
        <v>40</v>
      </c>
      <c r="G5" s="208" t="s">
        <v>48</v>
      </c>
      <c r="H5" s="205" t="s">
        <v>32</v>
      </c>
      <c r="I5" s="158"/>
      <c r="J5" s="205" t="s">
        <v>239</v>
      </c>
      <c r="K5" s="205" t="s">
        <v>50</v>
      </c>
      <c r="L5" s="205" t="s">
        <v>33</v>
      </c>
      <c r="M5" s="208" t="s">
        <v>49</v>
      </c>
      <c r="N5" s="202" t="s">
        <v>47</v>
      </c>
      <c r="O5" s="198" t="s">
        <v>3</v>
      </c>
      <c r="P5" s="198"/>
      <c r="Q5" s="198"/>
      <c r="R5" s="198"/>
      <c r="S5" s="198"/>
      <c r="T5" s="198"/>
      <c r="U5" s="198"/>
      <c r="V5" s="198"/>
      <c r="W5" s="198" t="s">
        <v>35</v>
      </c>
      <c r="X5" s="198"/>
      <c r="Y5" s="198"/>
      <c r="Z5" s="198"/>
      <c r="AA5" s="198"/>
      <c r="AB5" s="198"/>
      <c r="AC5" s="198"/>
      <c r="AD5" s="198"/>
      <c r="AE5" s="198" t="s">
        <v>4</v>
      </c>
      <c r="AF5" s="198"/>
      <c r="AG5" s="198"/>
      <c r="AH5" s="198"/>
      <c r="AI5" s="198"/>
      <c r="AJ5" s="198"/>
      <c r="AK5" s="198"/>
      <c r="AL5" s="198"/>
      <c r="AM5" s="228" t="s">
        <v>43</v>
      </c>
      <c r="AN5" s="229"/>
      <c r="AO5" s="229"/>
      <c r="AP5" s="229"/>
      <c r="AQ5" s="229"/>
      <c r="AR5" s="229"/>
      <c r="AS5" s="228" t="s">
        <v>44</v>
      </c>
      <c r="AT5" s="229"/>
      <c r="AU5" s="229"/>
      <c r="AV5" s="230"/>
    </row>
    <row r="6" spans="1:48" s="7" customFormat="1" ht="52.5" customHeight="1" x14ac:dyDescent="0.25">
      <c r="A6" s="198"/>
      <c r="B6" s="244"/>
      <c r="C6" s="202"/>
      <c r="D6" s="202"/>
      <c r="E6" s="209"/>
      <c r="F6" s="212"/>
      <c r="G6" s="209"/>
      <c r="H6" s="206"/>
      <c r="I6" s="159"/>
      <c r="J6" s="206"/>
      <c r="K6" s="206"/>
      <c r="L6" s="206"/>
      <c r="M6" s="209"/>
      <c r="N6" s="202"/>
      <c r="O6" s="198" t="s">
        <v>14</v>
      </c>
      <c r="P6" s="198"/>
      <c r="Q6" s="198"/>
      <c r="R6" s="198"/>
      <c r="S6" s="198" t="s">
        <v>15</v>
      </c>
      <c r="T6" s="198"/>
      <c r="U6" s="198"/>
      <c r="V6" s="198"/>
      <c r="W6" s="198" t="s">
        <v>16</v>
      </c>
      <c r="X6" s="198"/>
      <c r="Y6" s="198"/>
      <c r="Z6" s="198"/>
      <c r="AA6" s="198" t="s">
        <v>17</v>
      </c>
      <c r="AB6" s="198"/>
      <c r="AC6" s="198"/>
      <c r="AD6" s="198"/>
      <c r="AE6" s="198" t="s">
        <v>23</v>
      </c>
      <c r="AF6" s="198"/>
      <c r="AG6" s="198"/>
      <c r="AH6" s="198"/>
      <c r="AI6" s="198" t="s">
        <v>24</v>
      </c>
      <c r="AJ6" s="198"/>
      <c r="AK6" s="198"/>
      <c r="AL6" s="198"/>
      <c r="AM6" s="231" t="s">
        <v>0</v>
      </c>
      <c r="AN6" s="231" t="s">
        <v>1</v>
      </c>
      <c r="AO6" s="231" t="s">
        <v>2</v>
      </c>
      <c r="AP6" s="231" t="s">
        <v>25</v>
      </c>
      <c r="AQ6" s="231" t="s">
        <v>26</v>
      </c>
      <c r="AR6" s="231" t="s">
        <v>27</v>
      </c>
      <c r="AS6" s="208" t="s">
        <v>158</v>
      </c>
      <c r="AT6" s="233" t="s">
        <v>159</v>
      </c>
      <c r="AU6" s="208" t="s">
        <v>160</v>
      </c>
      <c r="AV6" s="211" t="s">
        <v>39</v>
      </c>
    </row>
    <row r="7" spans="1:48" s="7" customFormat="1" ht="267.75" customHeight="1" x14ac:dyDescent="0.25">
      <c r="A7" s="198"/>
      <c r="B7" s="244"/>
      <c r="C7" s="202"/>
      <c r="D7" s="202"/>
      <c r="E7" s="210"/>
      <c r="F7" s="213"/>
      <c r="G7" s="210"/>
      <c r="H7" s="207"/>
      <c r="I7" s="162" t="s">
        <v>238</v>
      </c>
      <c r="J7" s="207"/>
      <c r="K7" s="207"/>
      <c r="L7" s="207"/>
      <c r="M7" s="210"/>
      <c r="N7" s="202"/>
      <c r="O7" s="114" t="s">
        <v>21</v>
      </c>
      <c r="P7" s="28" t="s">
        <v>22</v>
      </c>
      <c r="Q7" s="28" t="s">
        <v>41</v>
      </c>
      <c r="R7" s="28" t="s">
        <v>38</v>
      </c>
      <c r="S7" s="114" t="s">
        <v>21</v>
      </c>
      <c r="T7" s="28" t="s">
        <v>22</v>
      </c>
      <c r="U7" s="28" t="s">
        <v>41</v>
      </c>
      <c r="V7" s="28" t="s">
        <v>38</v>
      </c>
      <c r="W7" s="114" t="s">
        <v>21</v>
      </c>
      <c r="X7" s="28" t="s">
        <v>22</v>
      </c>
      <c r="Y7" s="28" t="s">
        <v>41</v>
      </c>
      <c r="Z7" s="28" t="s">
        <v>38</v>
      </c>
      <c r="AA7" s="114" t="s">
        <v>21</v>
      </c>
      <c r="AB7" s="28" t="s">
        <v>22</v>
      </c>
      <c r="AC7" s="28" t="s">
        <v>41</v>
      </c>
      <c r="AD7" s="28" t="s">
        <v>38</v>
      </c>
      <c r="AE7" s="114" t="s">
        <v>21</v>
      </c>
      <c r="AF7" s="28" t="s">
        <v>22</v>
      </c>
      <c r="AG7" s="28" t="s">
        <v>41</v>
      </c>
      <c r="AH7" s="28" t="s">
        <v>38</v>
      </c>
      <c r="AI7" s="114" t="s">
        <v>21</v>
      </c>
      <c r="AJ7" s="28" t="s">
        <v>22</v>
      </c>
      <c r="AK7" s="28" t="s">
        <v>41</v>
      </c>
      <c r="AL7" s="28" t="s">
        <v>38</v>
      </c>
      <c r="AM7" s="232"/>
      <c r="AN7" s="232"/>
      <c r="AO7" s="232"/>
      <c r="AP7" s="232"/>
      <c r="AQ7" s="232"/>
      <c r="AR7" s="232"/>
      <c r="AS7" s="210"/>
      <c r="AT7" s="246"/>
      <c r="AU7" s="245"/>
      <c r="AV7" s="213"/>
    </row>
    <row r="8" spans="1:48" s="10" customFormat="1" ht="44.4" x14ac:dyDescent="0.25">
      <c r="A8" s="113" t="s">
        <v>13</v>
      </c>
      <c r="B8" s="22" t="s">
        <v>28</v>
      </c>
      <c r="C8" s="113"/>
      <c r="D8" s="29">
        <f t="shared" ref="D8:AV8" si="0">SUM(D9:D12)</f>
        <v>410</v>
      </c>
      <c r="E8" s="29">
        <f t="shared" si="0"/>
        <v>184</v>
      </c>
      <c r="F8" s="34">
        <f t="shared" si="0"/>
        <v>13</v>
      </c>
      <c r="G8" s="34">
        <f t="shared" si="0"/>
        <v>111</v>
      </c>
      <c r="H8" s="34">
        <f t="shared" si="0"/>
        <v>0</v>
      </c>
      <c r="I8" s="34">
        <f t="shared" si="0"/>
        <v>7</v>
      </c>
      <c r="J8" s="34">
        <f t="shared" si="0"/>
        <v>104</v>
      </c>
      <c r="K8" s="34">
        <f t="shared" si="0"/>
        <v>0</v>
      </c>
      <c r="L8" s="34">
        <f t="shared" si="0"/>
        <v>0</v>
      </c>
      <c r="M8" s="34">
        <f t="shared" si="0"/>
        <v>60</v>
      </c>
      <c r="N8" s="29">
        <f t="shared" si="0"/>
        <v>226</v>
      </c>
      <c r="O8" s="34">
        <f t="shared" si="0"/>
        <v>13</v>
      </c>
      <c r="P8" s="34">
        <f t="shared" si="0"/>
        <v>25</v>
      </c>
      <c r="Q8" s="34">
        <f t="shared" si="0"/>
        <v>10</v>
      </c>
      <c r="R8" s="34">
        <f t="shared" si="0"/>
        <v>32</v>
      </c>
      <c r="S8" s="34">
        <f t="shared" si="0"/>
        <v>0</v>
      </c>
      <c r="T8" s="34">
        <f t="shared" si="0"/>
        <v>26</v>
      </c>
      <c r="U8" s="34">
        <f t="shared" si="0"/>
        <v>10</v>
      </c>
      <c r="V8" s="34">
        <f t="shared" si="0"/>
        <v>54</v>
      </c>
      <c r="W8" s="34">
        <f t="shared" si="0"/>
        <v>0</v>
      </c>
      <c r="X8" s="34">
        <f t="shared" si="0"/>
        <v>30</v>
      </c>
      <c r="Y8" s="34">
        <f t="shared" si="0"/>
        <v>20</v>
      </c>
      <c r="Z8" s="34">
        <f t="shared" si="0"/>
        <v>70</v>
      </c>
      <c r="AA8" s="34">
        <f t="shared" si="0"/>
        <v>0</v>
      </c>
      <c r="AB8" s="34">
        <f t="shared" si="0"/>
        <v>30</v>
      </c>
      <c r="AC8" s="34">
        <f t="shared" si="0"/>
        <v>20</v>
      </c>
      <c r="AD8" s="34">
        <f t="shared" si="0"/>
        <v>70</v>
      </c>
      <c r="AE8" s="34">
        <f t="shared" si="0"/>
        <v>0</v>
      </c>
      <c r="AF8" s="34">
        <f t="shared" si="0"/>
        <v>0</v>
      </c>
      <c r="AG8" s="34">
        <f t="shared" si="0"/>
        <v>0</v>
      </c>
      <c r="AH8" s="34">
        <f t="shared" si="0"/>
        <v>0</v>
      </c>
      <c r="AI8" s="34">
        <f t="shared" si="0"/>
        <v>0</v>
      </c>
      <c r="AJ8" s="34">
        <f t="shared" si="0"/>
        <v>0</v>
      </c>
      <c r="AK8" s="34">
        <f t="shared" si="0"/>
        <v>0</v>
      </c>
      <c r="AL8" s="34">
        <f t="shared" si="0"/>
        <v>0</v>
      </c>
      <c r="AM8" s="34">
        <f t="shared" si="0"/>
        <v>2</v>
      </c>
      <c r="AN8" s="34">
        <f t="shared" si="0"/>
        <v>3</v>
      </c>
      <c r="AO8" s="34">
        <f t="shared" si="0"/>
        <v>4</v>
      </c>
      <c r="AP8" s="34">
        <f t="shared" si="0"/>
        <v>4</v>
      </c>
      <c r="AQ8" s="34">
        <f t="shared" si="0"/>
        <v>0</v>
      </c>
      <c r="AR8" s="34">
        <f t="shared" si="0"/>
        <v>0</v>
      </c>
      <c r="AS8" s="34">
        <f>SUM(AS9:AS12)</f>
        <v>6.7200000000000006</v>
      </c>
      <c r="AT8" s="34">
        <f t="shared" si="0"/>
        <v>1</v>
      </c>
      <c r="AU8" s="34">
        <f t="shared" si="0"/>
        <v>0</v>
      </c>
      <c r="AV8" s="34">
        <f t="shared" si="0"/>
        <v>0</v>
      </c>
    </row>
    <row r="9" spans="1:48" s="7" customFormat="1" ht="31.5" customHeight="1" x14ac:dyDescent="0.25">
      <c r="A9" s="21" t="s">
        <v>10</v>
      </c>
      <c r="B9" s="38" t="s">
        <v>53</v>
      </c>
      <c r="C9" s="102" t="s">
        <v>233</v>
      </c>
      <c r="D9" s="30">
        <f>SUM(E9,N9)</f>
        <v>10</v>
      </c>
      <c r="E9" s="30">
        <f>SUM(F9:G9,M9)</f>
        <v>10</v>
      </c>
      <c r="F9" s="31">
        <f>SUM(O9,S9,W9,AA9,AE9,AI9)</f>
        <v>10</v>
      </c>
      <c r="G9" s="31">
        <f>SUM(P9,T9,X9,AB9,AF9,AJ9)</f>
        <v>0</v>
      </c>
      <c r="H9" s="32"/>
      <c r="I9" s="32"/>
      <c r="J9" s="32"/>
      <c r="K9" s="32"/>
      <c r="L9" s="32"/>
      <c r="M9" s="31">
        <f t="shared" ref="M9:M11" si="1">SUM(Q9,U9,Y9,AC9,AG9,AK9)</f>
        <v>0</v>
      </c>
      <c r="N9" s="30">
        <f t="shared" ref="N9:N11" si="2">SUM(R9,V9,Z9,AD9,AH9,AL9)</f>
        <v>0</v>
      </c>
      <c r="O9" s="42">
        <v>10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33"/>
      <c r="AJ9" s="33"/>
      <c r="AK9" s="33"/>
      <c r="AL9" s="33"/>
      <c r="AM9" s="36"/>
      <c r="AN9" s="36"/>
      <c r="AO9" s="36"/>
      <c r="AP9" s="36"/>
      <c r="AQ9" s="36"/>
      <c r="AR9" s="36"/>
      <c r="AS9" s="33"/>
      <c r="AT9" s="33"/>
      <c r="AU9" s="33"/>
      <c r="AV9" s="33"/>
    </row>
    <row r="10" spans="1:48" s="7" customFormat="1" ht="33" customHeight="1" x14ac:dyDescent="0.25">
      <c r="A10" s="21" t="s">
        <v>9</v>
      </c>
      <c r="B10" s="38" t="s">
        <v>236</v>
      </c>
      <c r="C10" s="39" t="s">
        <v>56</v>
      </c>
      <c r="D10" s="30">
        <f>SUM(E10,N10)</f>
        <v>30</v>
      </c>
      <c r="E10" s="30">
        <f>SUM(F10:G10,M10)</f>
        <v>8</v>
      </c>
      <c r="F10" s="31">
        <f t="shared" ref="F10:F11" si="3">SUM(O10,S10,W10,AA10,AE10,AI10)</f>
        <v>0</v>
      </c>
      <c r="G10" s="31">
        <f t="shared" ref="G10:G11" si="4">SUM(P10,T10,X10,AB10,AF10,AJ10)</f>
        <v>8</v>
      </c>
      <c r="H10" s="32"/>
      <c r="I10" s="32"/>
      <c r="J10" s="32">
        <v>8</v>
      </c>
      <c r="K10" s="32"/>
      <c r="L10" s="32"/>
      <c r="M10" s="31">
        <f t="shared" si="1"/>
        <v>0</v>
      </c>
      <c r="N10" s="30">
        <f t="shared" si="2"/>
        <v>22</v>
      </c>
      <c r="O10" s="42"/>
      <c r="P10" s="42"/>
      <c r="Q10" s="42"/>
      <c r="R10" s="42"/>
      <c r="S10" s="42"/>
      <c r="T10" s="42">
        <v>8</v>
      </c>
      <c r="U10" s="42"/>
      <c r="V10" s="42">
        <v>22</v>
      </c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33"/>
      <c r="AJ10" s="33"/>
      <c r="AK10" s="33"/>
      <c r="AL10" s="33"/>
      <c r="AM10" s="36"/>
      <c r="AN10" s="36">
        <v>1</v>
      </c>
      <c r="AO10" s="36"/>
      <c r="AP10" s="36"/>
      <c r="AQ10" s="36"/>
      <c r="AR10" s="36"/>
      <c r="AS10" s="33">
        <f>E10/25</f>
        <v>0.32</v>
      </c>
      <c r="AT10" s="33">
        <v>1</v>
      </c>
      <c r="AU10" s="33"/>
      <c r="AV10" s="33"/>
    </row>
    <row r="11" spans="1:48" s="7" customFormat="1" ht="29.25" customHeight="1" x14ac:dyDescent="0.25">
      <c r="A11" s="21" t="s">
        <v>8</v>
      </c>
      <c r="B11" s="38" t="s">
        <v>153</v>
      </c>
      <c r="C11" s="39" t="s">
        <v>89</v>
      </c>
      <c r="D11" s="30">
        <f t="shared" ref="D11" si="5">SUM(E11,N11)</f>
        <v>360</v>
      </c>
      <c r="E11" s="30">
        <f t="shared" ref="E11" si="6">SUM(F11:G11,M11)</f>
        <v>156</v>
      </c>
      <c r="F11" s="31">
        <f t="shared" si="3"/>
        <v>0</v>
      </c>
      <c r="G11" s="31">
        <f t="shared" si="4"/>
        <v>96</v>
      </c>
      <c r="H11" s="32"/>
      <c r="I11" s="32"/>
      <c r="J11" s="32">
        <v>96</v>
      </c>
      <c r="K11" s="32"/>
      <c r="L11" s="32"/>
      <c r="M11" s="31">
        <f t="shared" si="1"/>
        <v>60</v>
      </c>
      <c r="N11" s="30">
        <f t="shared" si="2"/>
        <v>204</v>
      </c>
      <c r="O11" s="42"/>
      <c r="P11" s="42">
        <v>18</v>
      </c>
      <c r="Q11" s="42">
        <v>10</v>
      </c>
      <c r="R11" s="42">
        <v>32</v>
      </c>
      <c r="S11" s="42"/>
      <c r="T11" s="42">
        <v>18</v>
      </c>
      <c r="U11" s="42">
        <v>10</v>
      </c>
      <c r="V11" s="42">
        <v>32</v>
      </c>
      <c r="W11" s="42"/>
      <c r="X11" s="42">
        <v>30</v>
      </c>
      <c r="Y11" s="42">
        <v>20</v>
      </c>
      <c r="Z11" s="42">
        <v>70</v>
      </c>
      <c r="AA11" s="42"/>
      <c r="AB11" s="42">
        <v>30</v>
      </c>
      <c r="AC11" s="42">
        <v>20</v>
      </c>
      <c r="AD11" s="42">
        <v>70</v>
      </c>
      <c r="AE11" s="42"/>
      <c r="AF11" s="42"/>
      <c r="AG11" s="42"/>
      <c r="AH11" s="42"/>
      <c r="AI11" s="33"/>
      <c r="AJ11" s="33"/>
      <c r="AK11" s="33"/>
      <c r="AL11" s="33"/>
      <c r="AM11" s="36">
        <v>2</v>
      </c>
      <c r="AN11" s="36">
        <v>2</v>
      </c>
      <c r="AO11" s="36">
        <v>4</v>
      </c>
      <c r="AP11" s="36">
        <v>4</v>
      </c>
      <c r="AQ11" s="36"/>
      <c r="AR11" s="36"/>
      <c r="AS11" s="33">
        <v>6</v>
      </c>
      <c r="AT11" s="33"/>
      <c r="AU11" s="33"/>
      <c r="AV11" s="33"/>
    </row>
    <row r="12" spans="1:48" s="7" customFormat="1" ht="29.25" customHeight="1" x14ac:dyDescent="0.25">
      <c r="A12" s="52" t="s">
        <v>7</v>
      </c>
      <c r="B12" s="38" t="s">
        <v>231</v>
      </c>
      <c r="C12" s="39" t="s">
        <v>233</v>
      </c>
      <c r="D12" s="30">
        <f>SUM(E12,N12)</f>
        <v>10</v>
      </c>
      <c r="E12" s="30">
        <f>SUM(F12:G12,M12)</f>
        <v>10</v>
      </c>
      <c r="F12" s="31">
        <f>SUM(O12,S12,W12,AA12,AE12,AI12)</f>
        <v>3</v>
      </c>
      <c r="G12" s="31">
        <f>SUM(P12,T12,X12,AB12,AF12,AJ12)</f>
        <v>7</v>
      </c>
      <c r="H12" s="32"/>
      <c r="I12" s="163">
        <v>7</v>
      </c>
      <c r="J12" s="32"/>
      <c r="K12" s="32"/>
      <c r="L12" s="32"/>
      <c r="M12" s="31">
        <f>SUM(Q12,U12,Y12,AC12,AG12,AK12)</f>
        <v>0</v>
      </c>
      <c r="N12" s="30">
        <f>SUM(R12,V12,Z12,AD12,AH12,AL12)</f>
        <v>0</v>
      </c>
      <c r="O12" s="42">
        <v>3</v>
      </c>
      <c r="P12" s="42">
        <v>7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36"/>
      <c r="AN12" s="36"/>
      <c r="AO12" s="36"/>
      <c r="AP12" s="36"/>
      <c r="AQ12" s="36"/>
      <c r="AR12" s="36"/>
      <c r="AS12" s="33">
        <f>E12/25</f>
        <v>0.4</v>
      </c>
      <c r="AT12" s="33"/>
      <c r="AU12" s="33"/>
      <c r="AV12" s="33"/>
    </row>
    <row r="13" spans="1:48" s="10" customFormat="1" ht="44.4" x14ac:dyDescent="0.25">
      <c r="A13" s="113" t="s">
        <v>18</v>
      </c>
      <c r="B13" s="22" t="s">
        <v>29</v>
      </c>
      <c r="C13" s="113"/>
      <c r="D13" s="29">
        <f t="shared" ref="D13:AV13" si="7">SUM(D14:D26)</f>
        <v>920</v>
      </c>
      <c r="E13" s="29">
        <f t="shared" si="7"/>
        <v>409</v>
      </c>
      <c r="F13" s="34">
        <f t="shared" si="7"/>
        <v>119</v>
      </c>
      <c r="G13" s="34">
        <f t="shared" si="7"/>
        <v>155</v>
      </c>
      <c r="H13" s="34">
        <f t="shared" si="7"/>
        <v>110</v>
      </c>
      <c r="I13" s="34">
        <f t="shared" si="7"/>
        <v>27</v>
      </c>
      <c r="J13" s="34">
        <f t="shared" si="7"/>
        <v>18</v>
      </c>
      <c r="K13" s="34">
        <f t="shared" si="7"/>
        <v>0</v>
      </c>
      <c r="L13" s="34">
        <f t="shared" si="7"/>
        <v>0</v>
      </c>
      <c r="M13" s="34">
        <f t="shared" si="7"/>
        <v>135</v>
      </c>
      <c r="N13" s="29">
        <f t="shared" si="7"/>
        <v>511</v>
      </c>
      <c r="O13" s="34">
        <f t="shared" si="7"/>
        <v>52</v>
      </c>
      <c r="P13" s="34">
        <f t="shared" si="7"/>
        <v>85</v>
      </c>
      <c r="Q13" s="34">
        <f t="shared" si="7"/>
        <v>75</v>
      </c>
      <c r="R13" s="34">
        <f t="shared" si="7"/>
        <v>263</v>
      </c>
      <c r="S13" s="34">
        <f t="shared" si="7"/>
        <v>32</v>
      </c>
      <c r="T13" s="34">
        <f t="shared" si="7"/>
        <v>44</v>
      </c>
      <c r="U13" s="34">
        <f t="shared" si="7"/>
        <v>40</v>
      </c>
      <c r="V13" s="34">
        <f t="shared" si="7"/>
        <v>154</v>
      </c>
      <c r="W13" s="34">
        <f t="shared" si="7"/>
        <v>35</v>
      </c>
      <c r="X13" s="34">
        <f t="shared" si="7"/>
        <v>26</v>
      </c>
      <c r="Y13" s="34">
        <f t="shared" si="7"/>
        <v>20</v>
      </c>
      <c r="Z13" s="34">
        <f t="shared" si="7"/>
        <v>94</v>
      </c>
      <c r="AA13" s="34">
        <f t="shared" si="7"/>
        <v>0</v>
      </c>
      <c r="AB13" s="34">
        <f t="shared" si="7"/>
        <v>0</v>
      </c>
      <c r="AC13" s="34">
        <f t="shared" si="7"/>
        <v>0</v>
      </c>
      <c r="AD13" s="34">
        <f t="shared" si="7"/>
        <v>0</v>
      </c>
      <c r="AE13" s="34">
        <f t="shared" si="7"/>
        <v>0</v>
      </c>
      <c r="AF13" s="34">
        <f t="shared" si="7"/>
        <v>0</v>
      </c>
      <c r="AG13" s="34">
        <f t="shared" si="7"/>
        <v>0</v>
      </c>
      <c r="AH13" s="34">
        <f t="shared" si="7"/>
        <v>0</v>
      </c>
      <c r="AI13" s="34">
        <f t="shared" si="7"/>
        <v>0</v>
      </c>
      <c r="AJ13" s="34">
        <f t="shared" si="7"/>
        <v>0</v>
      </c>
      <c r="AK13" s="34">
        <f t="shared" si="7"/>
        <v>0</v>
      </c>
      <c r="AL13" s="34">
        <f t="shared" si="7"/>
        <v>0</v>
      </c>
      <c r="AM13" s="34">
        <f t="shared" si="7"/>
        <v>19</v>
      </c>
      <c r="AN13" s="34">
        <f t="shared" si="7"/>
        <v>11</v>
      </c>
      <c r="AO13" s="34">
        <f t="shared" si="7"/>
        <v>7</v>
      </c>
      <c r="AP13" s="34">
        <f t="shared" si="7"/>
        <v>0</v>
      </c>
      <c r="AQ13" s="34">
        <f t="shared" si="7"/>
        <v>0</v>
      </c>
      <c r="AR13" s="34">
        <f t="shared" si="7"/>
        <v>0</v>
      </c>
      <c r="AS13" s="34">
        <f t="shared" si="7"/>
        <v>16.36</v>
      </c>
      <c r="AT13" s="34">
        <f t="shared" si="7"/>
        <v>7</v>
      </c>
      <c r="AU13" s="34">
        <f t="shared" si="7"/>
        <v>3</v>
      </c>
      <c r="AV13" s="34">
        <f t="shared" si="7"/>
        <v>0</v>
      </c>
    </row>
    <row r="14" spans="1:48" s="7" customFormat="1" ht="31.5" customHeight="1" x14ac:dyDescent="0.25">
      <c r="A14" s="21" t="s">
        <v>10</v>
      </c>
      <c r="B14" s="44" t="s">
        <v>62</v>
      </c>
      <c r="C14" s="37" t="s">
        <v>52</v>
      </c>
      <c r="D14" s="30">
        <f>SUM(E14,N14)</f>
        <v>25</v>
      </c>
      <c r="E14" s="30">
        <f>SUM(F14:G14,M14)</f>
        <v>14</v>
      </c>
      <c r="F14" s="31">
        <f t="shared" ref="F14:G16" si="8">SUM(O14,S14,W14,AA14,AE14,AI14)</f>
        <v>3</v>
      </c>
      <c r="G14" s="31">
        <f t="shared" si="8"/>
        <v>6</v>
      </c>
      <c r="H14" s="32">
        <v>6</v>
      </c>
      <c r="I14" s="32"/>
      <c r="J14" s="32"/>
      <c r="K14" s="32"/>
      <c r="L14" s="32"/>
      <c r="M14" s="31">
        <f t="shared" ref="M14:N16" si="9">SUM(Q14,U14,Y14,AC14,AG14,AK14)</f>
        <v>5</v>
      </c>
      <c r="N14" s="30">
        <f t="shared" si="9"/>
        <v>11</v>
      </c>
      <c r="O14" s="41">
        <v>3</v>
      </c>
      <c r="P14" s="41">
        <v>6</v>
      </c>
      <c r="Q14" s="41">
        <v>5</v>
      </c>
      <c r="R14" s="41">
        <v>11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33"/>
      <c r="AJ14" s="33"/>
      <c r="AK14" s="33"/>
      <c r="AL14" s="33"/>
      <c r="AM14" s="36">
        <v>1</v>
      </c>
      <c r="AN14" s="36"/>
      <c r="AO14" s="36"/>
      <c r="AP14" s="36"/>
      <c r="AQ14" s="36"/>
      <c r="AR14" s="36"/>
      <c r="AS14" s="33">
        <f t="shared" ref="AS14:AS26" si="10">E14/25</f>
        <v>0.56000000000000005</v>
      </c>
      <c r="AT14" s="33"/>
      <c r="AU14" s="33">
        <f>SUM(AM14:AR14)</f>
        <v>1</v>
      </c>
      <c r="AV14" s="33"/>
    </row>
    <row r="15" spans="1:48" s="7" customFormat="1" ht="31.5" customHeight="1" x14ac:dyDescent="0.25">
      <c r="A15" s="21" t="s">
        <v>9</v>
      </c>
      <c r="B15" s="38" t="s">
        <v>59</v>
      </c>
      <c r="C15" s="39" t="s">
        <v>52</v>
      </c>
      <c r="D15" s="30">
        <f>SUM(E15,N15)</f>
        <v>50</v>
      </c>
      <c r="E15" s="30">
        <f>SUM(F15:G15,M15)</f>
        <v>21</v>
      </c>
      <c r="F15" s="31">
        <f t="shared" si="8"/>
        <v>8</v>
      </c>
      <c r="G15" s="31">
        <f t="shared" si="8"/>
        <v>8</v>
      </c>
      <c r="H15" s="32">
        <v>8</v>
      </c>
      <c r="I15" s="32"/>
      <c r="J15" s="32"/>
      <c r="K15" s="32"/>
      <c r="L15" s="32"/>
      <c r="M15" s="31">
        <f t="shared" si="9"/>
        <v>5</v>
      </c>
      <c r="N15" s="30">
        <f t="shared" si="9"/>
        <v>29</v>
      </c>
      <c r="O15" s="42">
        <v>8</v>
      </c>
      <c r="P15" s="42">
        <v>8</v>
      </c>
      <c r="Q15" s="42">
        <v>5</v>
      </c>
      <c r="R15" s="42">
        <v>29</v>
      </c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33"/>
      <c r="AJ15" s="33"/>
      <c r="AK15" s="33"/>
      <c r="AL15" s="33"/>
      <c r="AM15" s="36">
        <v>2</v>
      </c>
      <c r="AN15" s="36"/>
      <c r="AO15" s="36"/>
      <c r="AP15" s="36"/>
      <c r="AQ15" s="36"/>
      <c r="AR15" s="36"/>
      <c r="AS15" s="33">
        <f t="shared" si="10"/>
        <v>0.84</v>
      </c>
      <c r="AT15" s="33"/>
      <c r="AU15" s="33"/>
      <c r="AV15" s="33"/>
    </row>
    <row r="16" spans="1:48" s="7" customFormat="1" ht="33" customHeight="1" x14ac:dyDescent="0.25">
      <c r="A16" s="21" t="s">
        <v>8</v>
      </c>
      <c r="B16" s="38" t="s">
        <v>129</v>
      </c>
      <c r="C16" s="39" t="s">
        <v>52</v>
      </c>
      <c r="D16" s="30">
        <f>SUM(E16,N16)</f>
        <v>50</v>
      </c>
      <c r="E16" s="30">
        <f>SUM(F16:G16,M16)</f>
        <v>19</v>
      </c>
      <c r="F16" s="31">
        <f t="shared" si="8"/>
        <v>0</v>
      </c>
      <c r="G16" s="31">
        <f t="shared" si="8"/>
        <v>9</v>
      </c>
      <c r="H16" s="32"/>
      <c r="I16" s="163">
        <v>9</v>
      </c>
      <c r="J16" s="32"/>
      <c r="K16" s="32"/>
      <c r="L16" s="32"/>
      <c r="M16" s="31">
        <f t="shared" si="9"/>
        <v>10</v>
      </c>
      <c r="N16" s="30">
        <f t="shared" si="9"/>
        <v>31</v>
      </c>
      <c r="O16" s="42"/>
      <c r="P16" s="42">
        <v>9</v>
      </c>
      <c r="Q16" s="42">
        <v>10</v>
      </c>
      <c r="R16" s="42">
        <v>31</v>
      </c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33"/>
      <c r="AJ16" s="33"/>
      <c r="AK16" s="33"/>
      <c r="AL16" s="33"/>
      <c r="AM16" s="36">
        <v>2</v>
      </c>
      <c r="AN16" s="36"/>
      <c r="AO16" s="36"/>
      <c r="AP16" s="36"/>
      <c r="AQ16" s="36"/>
      <c r="AR16" s="36"/>
      <c r="AS16" s="33">
        <f t="shared" si="10"/>
        <v>0.76</v>
      </c>
      <c r="AT16" s="33">
        <v>2</v>
      </c>
      <c r="AU16" s="33"/>
      <c r="AV16" s="33"/>
    </row>
    <row r="17" spans="1:48" s="7" customFormat="1" ht="33" customHeight="1" x14ac:dyDescent="0.25">
      <c r="A17" s="52" t="s">
        <v>7</v>
      </c>
      <c r="B17" s="44" t="s">
        <v>68</v>
      </c>
      <c r="C17" s="37" t="s">
        <v>54</v>
      </c>
      <c r="D17" s="30">
        <f t="shared" ref="D17:D25" si="11">SUM(E17,N17)</f>
        <v>100</v>
      </c>
      <c r="E17" s="30">
        <f t="shared" ref="E17:E25" si="12">SUM(F17:G17,M17)</f>
        <v>44</v>
      </c>
      <c r="F17" s="31">
        <f>SUM(O17,S17,W17,AA17,AE17,AI17)</f>
        <v>6</v>
      </c>
      <c r="G17" s="31">
        <f t="shared" ref="G17:G26" si="13">SUM(P17,T17,X17,AB17,AF17,AJ17)</f>
        <v>18</v>
      </c>
      <c r="H17" s="32">
        <v>18</v>
      </c>
      <c r="I17" s="32"/>
      <c r="J17" s="32"/>
      <c r="K17" s="32"/>
      <c r="L17" s="32"/>
      <c r="M17" s="31">
        <f t="shared" ref="M17:M26" si="14">SUM(Q17,U17,Y17,AC17,AG17,AK17)</f>
        <v>20</v>
      </c>
      <c r="N17" s="30">
        <f t="shared" ref="N17:N26" si="15">SUM(R17,V17,Z17,AD17,AH17,AL17)</f>
        <v>56</v>
      </c>
      <c r="O17" s="41">
        <v>3</v>
      </c>
      <c r="P17" s="41">
        <v>9</v>
      </c>
      <c r="Q17" s="41">
        <v>10</v>
      </c>
      <c r="R17" s="41">
        <v>28</v>
      </c>
      <c r="S17" s="41">
        <v>3</v>
      </c>
      <c r="T17" s="41">
        <v>9</v>
      </c>
      <c r="U17" s="41">
        <v>10</v>
      </c>
      <c r="V17" s="41">
        <v>28</v>
      </c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36">
        <v>2</v>
      </c>
      <c r="AN17" s="36">
        <v>2</v>
      </c>
      <c r="AO17" s="36"/>
      <c r="AP17" s="36"/>
      <c r="AQ17" s="36"/>
      <c r="AR17" s="36"/>
      <c r="AS17" s="33">
        <f t="shared" si="10"/>
        <v>1.76</v>
      </c>
      <c r="AT17" s="33"/>
      <c r="AU17" s="33"/>
      <c r="AV17" s="33"/>
    </row>
    <row r="18" spans="1:48" s="7" customFormat="1" ht="29.25" customHeight="1" x14ac:dyDescent="0.25">
      <c r="A18" s="52" t="s">
        <v>6</v>
      </c>
      <c r="B18" s="38" t="s">
        <v>69</v>
      </c>
      <c r="C18" s="39" t="s">
        <v>60</v>
      </c>
      <c r="D18" s="30">
        <f t="shared" si="11"/>
        <v>100</v>
      </c>
      <c r="E18" s="30">
        <f t="shared" si="12"/>
        <v>47</v>
      </c>
      <c r="F18" s="31">
        <f>SUM(O18,S18,W18,AA18,AE18,AI18)</f>
        <v>16</v>
      </c>
      <c r="G18" s="31">
        <f t="shared" si="13"/>
        <v>16</v>
      </c>
      <c r="H18" s="32">
        <v>16</v>
      </c>
      <c r="I18" s="32"/>
      <c r="J18" s="32"/>
      <c r="K18" s="32"/>
      <c r="L18" s="32"/>
      <c r="M18" s="31">
        <f t="shared" si="14"/>
        <v>15</v>
      </c>
      <c r="N18" s="30">
        <f t="shared" si="15"/>
        <v>53</v>
      </c>
      <c r="O18" s="42">
        <v>8</v>
      </c>
      <c r="P18" s="42">
        <v>8</v>
      </c>
      <c r="Q18" s="42">
        <v>10</v>
      </c>
      <c r="R18" s="42">
        <v>24</v>
      </c>
      <c r="S18" s="42">
        <v>8</v>
      </c>
      <c r="T18" s="42">
        <v>8</v>
      </c>
      <c r="U18" s="42">
        <v>5</v>
      </c>
      <c r="V18" s="42">
        <v>29</v>
      </c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36">
        <v>2</v>
      </c>
      <c r="AN18" s="36">
        <v>2</v>
      </c>
      <c r="AO18" s="36"/>
      <c r="AP18" s="36"/>
      <c r="AQ18" s="36"/>
      <c r="AR18" s="36"/>
      <c r="AS18" s="33">
        <f t="shared" si="10"/>
        <v>1.88</v>
      </c>
      <c r="AT18" s="33"/>
      <c r="AU18" s="33"/>
      <c r="AV18" s="33"/>
    </row>
    <row r="19" spans="1:48" s="7" customFormat="1" ht="31.5" customHeight="1" x14ac:dyDescent="0.25">
      <c r="A19" s="52" t="s">
        <v>5</v>
      </c>
      <c r="B19" s="38" t="s">
        <v>76</v>
      </c>
      <c r="C19" s="39" t="s">
        <v>75</v>
      </c>
      <c r="D19" s="30">
        <f t="shared" si="11"/>
        <v>50</v>
      </c>
      <c r="E19" s="30">
        <f t="shared" si="12"/>
        <v>21</v>
      </c>
      <c r="F19" s="31">
        <f>SUM(O19,S19,W19,AA19,AE19,AI19)</f>
        <v>8</v>
      </c>
      <c r="G19" s="31">
        <f t="shared" si="13"/>
        <v>8</v>
      </c>
      <c r="H19" s="32">
        <v>8</v>
      </c>
      <c r="I19" s="32"/>
      <c r="J19" s="32"/>
      <c r="K19" s="32"/>
      <c r="L19" s="32"/>
      <c r="M19" s="31">
        <f t="shared" si="14"/>
        <v>5</v>
      </c>
      <c r="N19" s="30">
        <f t="shared" si="15"/>
        <v>29</v>
      </c>
      <c r="O19" s="42"/>
      <c r="P19" s="42"/>
      <c r="Q19" s="42"/>
      <c r="R19" s="42"/>
      <c r="S19" s="42"/>
      <c r="T19" s="42"/>
      <c r="U19" s="42"/>
      <c r="V19" s="42"/>
      <c r="W19" s="42">
        <v>8</v>
      </c>
      <c r="X19" s="42">
        <v>8</v>
      </c>
      <c r="Y19" s="42">
        <v>5</v>
      </c>
      <c r="Z19" s="42">
        <v>29</v>
      </c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36"/>
      <c r="AN19" s="36"/>
      <c r="AO19" s="36">
        <v>2</v>
      </c>
      <c r="AP19" s="36"/>
      <c r="AQ19" s="36"/>
      <c r="AR19" s="36"/>
      <c r="AS19" s="33">
        <f t="shared" si="10"/>
        <v>0.84</v>
      </c>
      <c r="AT19" s="33"/>
      <c r="AU19" s="33">
        <f>SUM(AM19:AR19)</f>
        <v>2</v>
      </c>
      <c r="AV19" s="33"/>
    </row>
    <row r="20" spans="1:48" s="7" customFormat="1" ht="27" customHeight="1" x14ac:dyDescent="0.25">
      <c r="A20" s="52" t="s">
        <v>20</v>
      </c>
      <c r="B20" s="38" t="s">
        <v>77</v>
      </c>
      <c r="C20" s="39" t="s">
        <v>72</v>
      </c>
      <c r="D20" s="30">
        <f t="shared" si="11"/>
        <v>50</v>
      </c>
      <c r="E20" s="30">
        <f t="shared" si="12"/>
        <v>23</v>
      </c>
      <c r="F20" s="31">
        <f t="shared" ref="F20:F26" si="16">SUM(O20,S20,W20,AA20,AE20,AI20)</f>
        <v>9</v>
      </c>
      <c r="G20" s="31">
        <f t="shared" si="13"/>
        <v>9</v>
      </c>
      <c r="H20" s="32">
        <v>9</v>
      </c>
      <c r="I20" s="32"/>
      <c r="J20" s="32"/>
      <c r="K20" s="32"/>
      <c r="L20" s="32"/>
      <c r="M20" s="31">
        <f t="shared" si="14"/>
        <v>5</v>
      </c>
      <c r="N20" s="30">
        <f t="shared" si="15"/>
        <v>27</v>
      </c>
      <c r="O20" s="42"/>
      <c r="P20" s="42"/>
      <c r="Q20" s="42"/>
      <c r="R20" s="42"/>
      <c r="S20" s="42"/>
      <c r="T20" s="42"/>
      <c r="U20" s="42"/>
      <c r="V20" s="42"/>
      <c r="W20" s="42">
        <v>9</v>
      </c>
      <c r="X20" s="42">
        <v>9</v>
      </c>
      <c r="Y20" s="42">
        <v>5</v>
      </c>
      <c r="Z20" s="42">
        <v>27</v>
      </c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36"/>
      <c r="AN20" s="36"/>
      <c r="AO20" s="36">
        <v>2</v>
      </c>
      <c r="AP20" s="36"/>
      <c r="AQ20" s="36"/>
      <c r="AR20" s="36"/>
      <c r="AS20" s="33">
        <f t="shared" si="10"/>
        <v>0.92</v>
      </c>
      <c r="AT20" s="33"/>
      <c r="AU20" s="33"/>
      <c r="AV20" s="33"/>
    </row>
    <row r="21" spans="1:48" s="7" customFormat="1" ht="29.25" customHeight="1" x14ac:dyDescent="0.25">
      <c r="A21" s="52" t="s">
        <v>64</v>
      </c>
      <c r="B21" s="38" t="s">
        <v>70</v>
      </c>
      <c r="C21" s="39" t="s">
        <v>60</v>
      </c>
      <c r="D21" s="30">
        <f t="shared" si="11"/>
        <v>120</v>
      </c>
      <c r="E21" s="30">
        <f t="shared" si="12"/>
        <v>44</v>
      </c>
      <c r="F21" s="31">
        <f t="shared" si="16"/>
        <v>6</v>
      </c>
      <c r="G21" s="31">
        <f t="shared" si="13"/>
        <v>18</v>
      </c>
      <c r="H21" s="32"/>
      <c r="I21" s="163">
        <v>18</v>
      </c>
      <c r="J21" s="32"/>
      <c r="K21" s="32"/>
      <c r="L21" s="32"/>
      <c r="M21" s="31">
        <f t="shared" si="14"/>
        <v>20</v>
      </c>
      <c r="N21" s="30">
        <f t="shared" si="15"/>
        <v>76</v>
      </c>
      <c r="O21" s="42">
        <v>3</v>
      </c>
      <c r="P21" s="42">
        <v>9</v>
      </c>
      <c r="Q21" s="42">
        <v>10</v>
      </c>
      <c r="R21" s="42">
        <v>28</v>
      </c>
      <c r="S21" s="42">
        <v>3</v>
      </c>
      <c r="T21" s="42">
        <v>9</v>
      </c>
      <c r="U21" s="42">
        <v>10</v>
      </c>
      <c r="V21" s="42">
        <v>48</v>
      </c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36">
        <v>2</v>
      </c>
      <c r="AN21" s="36">
        <v>3</v>
      </c>
      <c r="AO21" s="36"/>
      <c r="AP21" s="36"/>
      <c r="AQ21" s="36"/>
      <c r="AR21" s="36"/>
      <c r="AS21" s="33">
        <f t="shared" si="10"/>
        <v>1.76</v>
      </c>
      <c r="AT21" s="33">
        <v>2</v>
      </c>
      <c r="AU21" s="33"/>
      <c r="AV21" s="33"/>
    </row>
    <row r="22" spans="1:48" s="7" customFormat="1" ht="31.5" customHeight="1" x14ac:dyDescent="0.25">
      <c r="A22" s="52" t="s">
        <v>65</v>
      </c>
      <c r="B22" s="38" t="s">
        <v>78</v>
      </c>
      <c r="C22" s="39" t="s">
        <v>141</v>
      </c>
      <c r="D22" s="30">
        <f t="shared" si="11"/>
        <v>75</v>
      </c>
      <c r="E22" s="30">
        <f t="shared" si="12"/>
        <v>32</v>
      </c>
      <c r="F22" s="31">
        <f t="shared" si="16"/>
        <v>9</v>
      </c>
      <c r="G22" s="31">
        <f t="shared" si="13"/>
        <v>18</v>
      </c>
      <c r="H22" s="32">
        <v>18</v>
      </c>
      <c r="I22" s="32"/>
      <c r="J22" s="32"/>
      <c r="K22" s="32"/>
      <c r="L22" s="32"/>
      <c r="M22" s="31">
        <f t="shared" si="14"/>
        <v>5</v>
      </c>
      <c r="N22" s="30">
        <f t="shared" si="15"/>
        <v>43</v>
      </c>
      <c r="O22" s="42">
        <v>9</v>
      </c>
      <c r="P22" s="42">
        <v>18</v>
      </c>
      <c r="Q22" s="42">
        <v>5</v>
      </c>
      <c r="R22" s="42">
        <v>43</v>
      </c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36">
        <v>3</v>
      </c>
      <c r="AN22" s="36"/>
      <c r="AO22" s="36"/>
      <c r="AP22" s="36"/>
      <c r="AQ22" s="36"/>
      <c r="AR22" s="36"/>
      <c r="AS22" s="33">
        <f t="shared" si="10"/>
        <v>1.28</v>
      </c>
      <c r="AT22" s="33"/>
      <c r="AU22" s="33"/>
      <c r="AV22" s="33"/>
    </row>
    <row r="23" spans="1:48" s="7" customFormat="1" ht="29.25" customHeight="1" x14ac:dyDescent="0.25">
      <c r="A23" s="52">
        <v>10</v>
      </c>
      <c r="B23" s="38" t="s">
        <v>71</v>
      </c>
      <c r="C23" s="39" t="s">
        <v>72</v>
      </c>
      <c r="D23" s="30">
        <f t="shared" si="11"/>
        <v>100</v>
      </c>
      <c r="E23" s="30">
        <f t="shared" si="12"/>
        <v>51</v>
      </c>
      <c r="F23" s="31">
        <f t="shared" si="16"/>
        <v>18</v>
      </c>
      <c r="G23" s="31">
        <f t="shared" si="13"/>
        <v>18</v>
      </c>
      <c r="H23" s="32">
        <v>18</v>
      </c>
      <c r="I23" s="32"/>
      <c r="J23" s="32"/>
      <c r="K23" s="32"/>
      <c r="L23" s="32"/>
      <c r="M23" s="31">
        <f t="shared" si="14"/>
        <v>15</v>
      </c>
      <c r="N23" s="30">
        <f t="shared" si="15"/>
        <v>49</v>
      </c>
      <c r="O23" s="42"/>
      <c r="P23" s="42"/>
      <c r="Q23" s="42"/>
      <c r="R23" s="42"/>
      <c r="S23" s="42">
        <v>9</v>
      </c>
      <c r="T23" s="42">
        <v>9</v>
      </c>
      <c r="U23" s="42">
        <v>10</v>
      </c>
      <c r="V23" s="42">
        <v>22</v>
      </c>
      <c r="W23" s="42">
        <v>9</v>
      </c>
      <c r="X23" s="42">
        <v>9</v>
      </c>
      <c r="Y23" s="42">
        <v>5</v>
      </c>
      <c r="Z23" s="42">
        <v>27</v>
      </c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36"/>
      <c r="AN23" s="36">
        <v>2</v>
      </c>
      <c r="AO23" s="36">
        <v>2</v>
      </c>
      <c r="AP23" s="36"/>
      <c r="AQ23" s="36"/>
      <c r="AR23" s="36"/>
      <c r="AS23" s="33">
        <f t="shared" si="10"/>
        <v>2.04</v>
      </c>
      <c r="AT23" s="33"/>
      <c r="AU23" s="33"/>
      <c r="AV23" s="33"/>
    </row>
    <row r="24" spans="1:48" s="7" customFormat="1" ht="27.75" customHeight="1" x14ac:dyDescent="0.25">
      <c r="A24" s="52" t="s">
        <v>67</v>
      </c>
      <c r="B24" s="38" t="s">
        <v>79</v>
      </c>
      <c r="C24" s="39" t="s">
        <v>54</v>
      </c>
      <c r="D24" s="30">
        <f t="shared" si="11"/>
        <v>100</v>
      </c>
      <c r="E24" s="30">
        <f t="shared" si="12"/>
        <v>51</v>
      </c>
      <c r="F24" s="31">
        <f t="shared" si="16"/>
        <v>18</v>
      </c>
      <c r="G24" s="31">
        <f t="shared" si="13"/>
        <v>18</v>
      </c>
      <c r="H24" s="32"/>
      <c r="I24" s="32"/>
      <c r="J24" s="32">
        <v>18</v>
      </c>
      <c r="K24" s="32"/>
      <c r="L24" s="32"/>
      <c r="M24" s="31">
        <f t="shared" si="14"/>
        <v>15</v>
      </c>
      <c r="N24" s="30">
        <f t="shared" si="15"/>
        <v>49</v>
      </c>
      <c r="O24" s="42">
        <v>9</v>
      </c>
      <c r="P24" s="42">
        <v>9</v>
      </c>
      <c r="Q24" s="42">
        <v>10</v>
      </c>
      <c r="R24" s="42">
        <v>22</v>
      </c>
      <c r="S24" s="42">
        <v>9</v>
      </c>
      <c r="T24" s="42">
        <v>9</v>
      </c>
      <c r="U24" s="42">
        <v>5</v>
      </c>
      <c r="V24" s="42">
        <v>27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36">
        <v>2</v>
      </c>
      <c r="AN24" s="36">
        <v>2</v>
      </c>
      <c r="AO24" s="36"/>
      <c r="AP24" s="36"/>
      <c r="AQ24" s="36"/>
      <c r="AR24" s="36"/>
      <c r="AS24" s="33">
        <f t="shared" si="10"/>
        <v>2.04</v>
      </c>
      <c r="AT24" s="33">
        <v>3</v>
      </c>
      <c r="AU24" s="33"/>
      <c r="AV24" s="33"/>
    </row>
    <row r="25" spans="1:48" s="7" customFormat="1" ht="27.75" customHeight="1" x14ac:dyDescent="0.25">
      <c r="A25" s="52" t="s">
        <v>80</v>
      </c>
      <c r="B25" s="45" t="s">
        <v>74</v>
      </c>
      <c r="C25" s="40" t="s">
        <v>75</v>
      </c>
      <c r="D25" s="30">
        <f t="shared" si="11"/>
        <v>25</v>
      </c>
      <c r="E25" s="30">
        <f t="shared" si="12"/>
        <v>14</v>
      </c>
      <c r="F25" s="31">
        <f t="shared" si="16"/>
        <v>9</v>
      </c>
      <c r="G25" s="31">
        <f t="shared" si="13"/>
        <v>0</v>
      </c>
      <c r="H25" s="32"/>
      <c r="I25" s="32"/>
      <c r="J25" s="32"/>
      <c r="K25" s="32"/>
      <c r="L25" s="32"/>
      <c r="M25" s="31">
        <f t="shared" si="14"/>
        <v>5</v>
      </c>
      <c r="N25" s="30">
        <f t="shared" si="15"/>
        <v>11</v>
      </c>
      <c r="O25" s="43"/>
      <c r="P25" s="43"/>
      <c r="Q25" s="43"/>
      <c r="R25" s="43"/>
      <c r="S25" s="43"/>
      <c r="T25" s="43"/>
      <c r="U25" s="43"/>
      <c r="V25" s="43"/>
      <c r="W25" s="43">
        <v>9</v>
      </c>
      <c r="X25" s="43"/>
      <c r="Y25" s="43">
        <v>5</v>
      </c>
      <c r="Z25" s="43">
        <v>11</v>
      </c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36"/>
      <c r="AN25" s="36"/>
      <c r="AO25" s="36">
        <v>1</v>
      </c>
      <c r="AP25" s="36"/>
      <c r="AQ25" s="36"/>
      <c r="AR25" s="36"/>
      <c r="AS25" s="33">
        <f t="shared" si="10"/>
        <v>0.56000000000000005</v>
      </c>
      <c r="AT25" s="33"/>
      <c r="AU25" s="33"/>
      <c r="AV25" s="33"/>
    </row>
    <row r="26" spans="1:48" s="7" customFormat="1" ht="29.25" customHeight="1" x14ac:dyDescent="0.25">
      <c r="A26" s="52" t="s">
        <v>81</v>
      </c>
      <c r="B26" s="45" t="s">
        <v>128</v>
      </c>
      <c r="C26" s="40" t="s">
        <v>52</v>
      </c>
      <c r="D26" s="30">
        <f>SUM(E26,N26)</f>
        <v>75</v>
      </c>
      <c r="E26" s="30">
        <f>SUM(F26:G26,M26)</f>
        <v>28</v>
      </c>
      <c r="F26" s="31">
        <f t="shared" si="16"/>
        <v>9</v>
      </c>
      <c r="G26" s="31">
        <f t="shared" si="13"/>
        <v>9</v>
      </c>
      <c r="H26" s="32">
        <v>9</v>
      </c>
      <c r="I26" s="32"/>
      <c r="J26" s="32"/>
      <c r="K26" s="32"/>
      <c r="L26" s="32"/>
      <c r="M26" s="31">
        <f t="shared" si="14"/>
        <v>10</v>
      </c>
      <c r="N26" s="30">
        <f t="shared" si="15"/>
        <v>47</v>
      </c>
      <c r="O26" s="43">
        <v>9</v>
      </c>
      <c r="P26" s="43">
        <v>9</v>
      </c>
      <c r="Q26" s="43">
        <v>10</v>
      </c>
      <c r="R26" s="43">
        <v>47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36">
        <v>3</v>
      </c>
      <c r="AN26" s="36"/>
      <c r="AO26" s="36"/>
      <c r="AP26" s="36"/>
      <c r="AQ26" s="36"/>
      <c r="AR26" s="36"/>
      <c r="AS26" s="33">
        <f t="shared" si="10"/>
        <v>1.1200000000000001</v>
      </c>
      <c r="AT26" s="33"/>
      <c r="AU26" s="33"/>
      <c r="AV26" s="33"/>
    </row>
    <row r="27" spans="1:48" s="23" customFormat="1" ht="44.4" x14ac:dyDescent="0.25">
      <c r="A27" s="113" t="s">
        <v>19</v>
      </c>
      <c r="B27" s="22" t="s">
        <v>30</v>
      </c>
      <c r="C27" s="113"/>
      <c r="D27" s="29">
        <f t="shared" ref="D27:AV27" si="17">SUM(D28:D50)</f>
        <v>1954</v>
      </c>
      <c r="E27" s="29">
        <f t="shared" si="17"/>
        <v>867</v>
      </c>
      <c r="F27" s="34">
        <f t="shared" si="17"/>
        <v>181</v>
      </c>
      <c r="G27" s="34">
        <f t="shared" si="17"/>
        <v>416</v>
      </c>
      <c r="H27" s="34">
        <f t="shared" si="17"/>
        <v>184</v>
      </c>
      <c r="I27" s="34">
        <f>SUM(I28:I50)</f>
        <v>86</v>
      </c>
      <c r="J27" s="34">
        <f t="shared" si="17"/>
        <v>110</v>
      </c>
      <c r="K27" s="34">
        <f t="shared" si="17"/>
        <v>36</v>
      </c>
      <c r="L27" s="34">
        <f t="shared" si="17"/>
        <v>0</v>
      </c>
      <c r="M27" s="34">
        <f t="shared" si="17"/>
        <v>270</v>
      </c>
      <c r="N27" s="51">
        <f t="shared" si="17"/>
        <v>1087</v>
      </c>
      <c r="O27" s="34">
        <f t="shared" si="17"/>
        <v>25</v>
      </c>
      <c r="P27" s="34">
        <f t="shared" si="17"/>
        <v>25</v>
      </c>
      <c r="Q27" s="34">
        <f t="shared" si="17"/>
        <v>20</v>
      </c>
      <c r="R27" s="34">
        <f t="shared" si="17"/>
        <v>80</v>
      </c>
      <c r="S27" s="34">
        <f t="shared" si="17"/>
        <v>40</v>
      </c>
      <c r="T27" s="34">
        <f t="shared" si="17"/>
        <v>51</v>
      </c>
      <c r="U27" s="34">
        <f t="shared" si="17"/>
        <v>30</v>
      </c>
      <c r="V27" s="34">
        <f t="shared" si="17"/>
        <v>134</v>
      </c>
      <c r="W27" s="34">
        <f t="shared" si="17"/>
        <v>58</v>
      </c>
      <c r="X27" s="34">
        <f t="shared" si="17"/>
        <v>85</v>
      </c>
      <c r="Y27" s="34">
        <f t="shared" si="17"/>
        <v>75</v>
      </c>
      <c r="Z27" s="34">
        <f t="shared" si="17"/>
        <v>232</v>
      </c>
      <c r="AA27" s="34">
        <f t="shared" si="17"/>
        <v>33</v>
      </c>
      <c r="AB27" s="34">
        <f t="shared" si="17"/>
        <v>95</v>
      </c>
      <c r="AC27" s="34">
        <f t="shared" si="17"/>
        <v>50</v>
      </c>
      <c r="AD27" s="34">
        <f t="shared" si="17"/>
        <v>272</v>
      </c>
      <c r="AE27" s="34">
        <f t="shared" si="17"/>
        <v>16</v>
      </c>
      <c r="AF27" s="34">
        <f t="shared" si="17"/>
        <v>83</v>
      </c>
      <c r="AG27" s="34">
        <f t="shared" si="17"/>
        <v>50</v>
      </c>
      <c r="AH27" s="34">
        <f t="shared" si="17"/>
        <v>200</v>
      </c>
      <c r="AI27" s="34">
        <f t="shared" si="17"/>
        <v>9</v>
      </c>
      <c r="AJ27" s="34">
        <f t="shared" si="17"/>
        <v>77</v>
      </c>
      <c r="AK27" s="34">
        <f t="shared" si="17"/>
        <v>45</v>
      </c>
      <c r="AL27" s="34">
        <f t="shared" si="17"/>
        <v>169</v>
      </c>
      <c r="AM27" s="34">
        <f t="shared" si="17"/>
        <v>6</v>
      </c>
      <c r="AN27" s="34">
        <f t="shared" si="17"/>
        <v>10</v>
      </c>
      <c r="AO27" s="34">
        <f t="shared" si="17"/>
        <v>18</v>
      </c>
      <c r="AP27" s="34">
        <f t="shared" si="17"/>
        <v>18</v>
      </c>
      <c r="AQ27" s="34">
        <f t="shared" si="17"/>
        <v>14</v>
      </c>
      <c r="AR27" s="34">
        <f t="shared" si="17"/>
        <v>12</v>
      </c>
      <c r="AS27" s="34">
        <f t="shared" si="17"/>
        <v>35.64</v>
      </c>
      <c r="AT27" s="34">
        <f t="shared" si="17"/>
        <v>73</v>
      </c>
      <c r="AU27" s="34">
        <f t="shared" si="17"/>
        <v>8</v>
      </c>
      <c r="AV27" s="34">
        <f t="shared" si="17"/>
        <v>4</v>
      </c>
    </row>
    <row r="28" spans="1:48" s="7" customFormat="1" ht="33" customHeight="1" x14ac:dyDescent="0.25">
      <c r="A28" s="21" t="s">
        <v>10</v>
      </c>
      <c r="B28" s="38" t="s">
        <v>57</v>
      </c>
      <c r="C28" s="39" t="s">
        <v>52</v>
      </c>
      <c r="D28" s="30">
        <f>SUM(E28,N28)</f>
        <v>50</v>
      </c>
      <c r="E28" s="30">
        <f>SUM(F28:G28,M28)</f>
        <v>21</v>
      </c>
      <c r="F28" s="31">
        <f>SUM(O28,S28,W28,AA28,AE28,AI28)</f>
        <v>8</v>
      </c>
      <c r="G28" s="31">
        <f>SUM(P28,T28,X28,AB28,AF28,AJ28)</f>
        <v>8</v>
      </c>
      <c r="H28" s="32">
        <v>8</v>
      </c>
      <c r="I28" s="32"/>
      <c r="J28" s="32"/>
      <c r="K28" s="32"/>
      <c r="L28" s="32"/>
      <c r="M28" s="31">
        <f>SUM(Q28,U28,Y28,AC28,AG28,AK28)</f>
        <v>5</v>
      </c>
      <c r="N28" s="30">
        <f>SUM(R28,V28,Z28,AD28,AH28,AL28)</f>
        <v>29</v>
      </c>
      <c r="O28" s="42">
        <v>8</v>
      </c>
      <c r="P28" s="42">
        <v>8</v>
      </c>
      <c r="Q28" s="42">
        <v>5</v>
      </c>
      <c r="R28" s="42">
        <v>29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33"/>
      <c r="AJ28" s="33"/>
      <c r="AK28" s="33"/>
      <c r="AL28" s="33"/>
      <c r="AM28" s="36">
        <v>2</v>
      </c>
      <c r="AN28" s="36"/>
      <c r="AO28" s="36"/>
      <c r="AP28" s="36"/>
      <c r="AQ28" s="36"/>
      <c r="AR28" s="36"/>
      <c r="AS28" s="33">
        <f t="shared" ref="AS28:AS48" si="18">E28/25</f>
        <v>0.84</v>
      </c>
      <c r="AT28" s="33"/>
      <c r="AU28" s="33"/>
      <c r="AV28" s="33"/>
    </row>
    <row r="29" spans="1:48" s="7" customFormat="1" ht="33" customHeight="1" x14ac:dyDescent="0.25">
      <c r="A29" s="21" t="s">
        <v>9</v>
      </c>
      <c r="B29" s="112" t="s">
        <v>126</v>
      </c>
      <c r="C29" s="39" t="s">
        <v>56</v>
      </c>
      <c r="D29" s="30">
        <f>SUM(E29,N29)</f>
        <v>30</v>
      </c>
      <c r="E29" s="30">
        <f>SUM(F29:G29,M29)</f>
        <v>19</v>
      </c>
      <c r="F29" s="31">
        <f t="shared" ref="F29:F50" si="19">SUM(O29,S29,W29,AA29,AE29,AI29)</f>
        <v>6</v>
      </c>
      <c r="G29" s="31">
        <f>SUM(P29,T29,X29,AB29,AF29,AJ29)</f>
        <v>8</v>
      </c>
      <c r="H29" s="32">
        <v>8</v>
      </c>
      <c r="I29" s="32"/>
      <c r="J29" s="32"/>
      <c r="K29" s="32"/>
      <c r="L29" s="32"/>
      <c r="M29" s="31">
        <f>SUM(Q29,U29,Y29,AC29,AG29,AK29)</f>
        <v>5</v>
      </c>
      <c r="N29" s="30">
        <f>SUM(R29,V29,Z29,AD29,AH29,AL29)</f>
        <v>11</v>
      </c>
      <c r="O29" s="42"/>
      <c r="P29" s="42"/>
      <c r="Q29" s="42"/>
      <c r="R29" s="42"/>
      <c r="S29" s="42">
        <v>6</v>
      </c>
      <c r="T29" s="42">
        <v>8</v>
      </c>
      <c r="U29" s="42">
        <v>5</v>
      </c>
      <c r="V29" s="42">
        <v>11</v>
      </c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33"/>
      <c r="AJ29" s="33"/>
      <c r="AK29" s="33"/>
      <c r="AL29" s="33"/>
      <c r="AM29" s="36"/>
      <c r="AN29" s="36">
        <v>1</v>
      </c>
      <c r="AO29" s="36"/>
      <c r="AP29" s="36"/>
      <c r="AQ29" s="36"/>
      <c r="AR29" s="36"/>
      <c r="AS29" s="33">
        <f t="shared" si="18"/>
        <v>0.76</v>
      </c>
      <c r="AT29" s="33"/>
      <c r="AU29" s="33"/>
      <c r="AV29" s="33"/>
    </row>
    <row r="30" spans="1:48" s="7" customFormat="1" ht="29.25" customHeight="1" x14ac:dyDescent="0.25">
      <c r="A30" s="21" t="s">
        <v>8</v>
      </c>
      <c r="B30" s="38" t="s">
        <v>63</v>
      </c>
      <c r="C30" s="39" t="s">
        <v>52</v>
      </c>
      <c r="D30" s="30">
        <f>SUM(E30,N30)</f>
        <v>50</v>
      </c>
      <c r="E30" s="30">
        <f>SUM(F30:G30,M30)</f>
        <v>21</v>
      </c>
      <c r="F30" s="31">
        <f t="shared" si="19"/>
        <v>8</v>
      </c>
      <c r="G30" s="31">
        <f t="shared" ref="G30" si="20">SUM(P30,T30,X30,AB30,AF30,AJ30)</f>
        <v>8</v>
      </c>
      <c r="H30" s="32">
        <v>8</v>
      </c>
      <c r="I30" s="32"/>
      <c r="J30" s="32"/>
      <c r="K30" s="32"/>
      <c r="L30" s="32"/>
      <c r="M30" s="31">
        <f t="shared" ref="M30:N30" si="21">SUM(Q30,U30,Y30,AC30,AG30,AK30)</f>
        <v>5</v>
      </c>
      <c r="N30" s="30">
        <f t="shared" si="21"/>
        <v>29</v>
      </c>
      <c r="O30" s="42">
        <v>8</v>
      </c>
      <c r="P30" s="42">
        <v>8</v>
      </c>
      <c r="Q30" s="42">
        <v>5</v>
      </c>
      <c r="R30" s="42">
        <v>29</v>
      </c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33"/>
      <c r="AJ30" s="33"/>
      <c r="AK30" s="33"/>
      <c r="AL30" s="33"/>
      <c r="AM30" s="36">
        <v>2</v>
      </c>
      <c r="AN30" s="36"/>
      <c r="AO30" s="36"/>
      <c r="AP30" s="36"/>
      <c r="AQ30" s="36"/>
      <c r="AR30" s="36"/>
      <c r="AS30" s="33">
        <f t="shared" si="18"/>
        <v>0.84</v>
      </c>
      <c r="AT30" s="33"/>
      <c r="AU30" s="33"/>
      <c r="AV30" s="33"/>
    </row>
    <row r="31" spans="1:48" s="7" customFormat="1" ht="35.25" customHeight="1" x14ac:dyDescent="0.25">
      <c r="A31" s="52" t="s">
        <v>7</v>
      </c>
      <c r="B31" s="38" t="s">
        <v>127</v>
      </c>
      <c r="C31" s="39" t="s">
        <v>56</v>
      </c>
      <c r="D31" s="30">
        <f t="shared" ref="D31:D50" si="22">SUM(E31,N31)</f>
        <v>75</v>
      </c>
      <c r="E31" s="30">
        <f t="shared" ref="E31:E50" si="23">SUM(F31:G31,M31)</f>
        <v>32</v>
      </c>
      <c r="F31" s="31">
        <f t="shared" si="19"/>
        <v>9</v>
      </c>
      <c r="G31" s="31">
        <f t="shared" ref="G31:G50" si="24">SUM(P31,T31,X31,AB31,AF31,AJ31)</f>
        <v>18</v>
      </c>
      <c r="H31" s="32">
        <v>18</v>
      </c>
      <c r="I31" s="32"/>
      <c r="J31" s="32"/>
      <c r="K31" s="32"/>
      <c r="L31" s="32"/>
      <c r="M31" s="31">
        <f t="shared" ref="M31:M82" si="25">SUM(Q31,U31,Y31,AC31,AG31,AK31)</f>
        <v>5</v>
      </c>
      <c r="N31" s="30">
        <f t="shared" ref="N31:N50" si="26">SUM(R31,V31,Z31,AD31,AH31,AL31)</f>
        <v>43</v>
      </c>
      <c r="O31" s="42"/>
      <c r="P31" s="42"/>
      <c r="Q31" s="42"/>
      <c r="R31" s="42"/>
      <c r="S31" s="42">
        <v>9</v>
      </c>
      <c r="T31" s="42">
        <v>18</v>
      </c>
      <c r="U31" s="42">
        <v>5</v>
      </c>
      <c r="V31" s="42">
        <v>43</v>
      </c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6"/>
      <c r="AN31" s="36">
        <v>3</v>
      </c>
      <c r="AO31" s="36"/>
      <c r="AP31" s="36"/>
      <c r="AQ31" s="36"/>
      <c r="AR31" s="36"/>
      <c r="AS31" s="33">
        <f t="shared" si="18"/>
        <v>1.28</v>
      </c>
      <c r="AT31" s="33">
        <f>SUM(AM31:AR31)</f>
        <v>3</v>
      </c>
      <c r="AU31" s="33"/>
      <c r="AV31" s="33"/>
    </row>
    <row r="32" spans="1:48" s="7" customFormat="1" ht="35.25" customHeight="1" x14ac:dyDescent="0.25">
      <c r="A32" s="52" t="s">
        <v>6</v>
      </c>
      <c r="B32" s="65" t="s">
        <v>148</v>
      </c>
      <c r="C32" s="39" t="s">
        <v>104</v>
      </c>
      <c r="D32" s="30">
        <f t="shared" si="22"/>
        <v>100</v>
      </c>
      <c r="E32" s="30">
        <f t="shared" si="23"/>
        <v>40</v>
      </c>
      <c r="F32" s="31">
        <f t="shared" si="19"/>
        <v>0</v>
      </c>
      <c r="G32" s="31">
        <f>SUM(P32,T32,X32,AB32,AF32,AJ32)</f>
        <v>30</v>
      </c>
      <c r="H32" s="32"/>
      <c r="I32" s="32"/>
      <c r="J32" s="32">
        <v>30</v>
      </c>
      <c r="K32" s="32"/>
      <c r="L32" s="32"/>
      <c r="M32" s="31">
        <f>SUM(AG32,AK32)</f>
        <v>10</v>
      </c>
      <c r="N32" s="30">
        <f>SUM(AH32,AL32)</f>
        <v>60</v>
      </c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>
        <v>15</v>
      </c>
      <c r="AG32" s="42">
        <v>5</v>
      </c>
      <c r="AH32" s="42">
        <v>30</v>
      </c>
      <c r="AI32" s="42"/>
      <c r="AJ32" s="42">
        <v>15</v>
      </c>
      <c r="AK32" s="42">
        <v>5</v>
      </c>
      <c r="AL32" s="42">
        <v>30</v>
      </c>
      <c r="AM32" s="36"/>
      <c r="AN32" s="36"/>
      <c r="AO32" s="36"/>
      <c r="AP32" s="36"/>
      <c r="AQ32" s="36">
        <v>2</v>
      </c>
      <c r="AR32" s="36">
        <v>2</v>
      </c>
      <c r="AS32" s="33">
        <f t="shared" si="18"/>
        <v>1.6</v>
      </c>
      <c r="AT32" s="33">
        <v>4</v>
      </c>
      <c r="AU32" s="33">
        <v>4</v>
      </c>
      <c r="AV32" s="33"/>
    </row>
    <row r="33" spans="1:48" s="7" customFormat="1" x14ac:dyDescent="0.25">
      <c r="A33" s="52" t="s">
        <v>5</v>
      </c>
      <c r="B33" s="38" t="s">
        <v>86</v>
      </c>
      <c r="C33" s="39" t="s">
        <v>72</v>
      </c>
      <c r="D33" s="30">
        <f t="shared" si="22"/>
        <v>125</v>
      </c>
      <c r="E33" s="30">
        <f t="shared" si="23"/>
        <v>52</v>
      </c>
      <c r="F33" s="31">
        <f t="shared" si="19"/>
        <v>16</v>
      </c>
      <c r="G33" s="31">
        <f t="shared" si="24"/>
        <v>16</v>
      </c>
      <c r="H33" s="32"/>
      <c r="I33" s="163">
        <v>16</v>
      </c>
      <c r="J33" s="32"/>
      <c r="K33" s="32"/>
      <c r="L33" s="32"/>
      <c r="M33" s="31">
        <f t="shared" si="25"/>
        <v>20</v>
      </c>
      <c r="N33" s="30">
        <f t="shared" si="26"/>
        <v>73</v>
      </c>
      <c r="O33" s="42"/>
      <c r="P33" s="42"/>
      <c r="Q33" s="42"/>
      <c r="R33" s="42"/>
      <c r="S33" s="42">
        <v>8</v>
      </c>
      <c r="T33" s="42">
        <v>8</v>
      </c>
      <c r="U33" s="42">
        <v>10</v>
      </c>
      <c r="V33" s="42">
        <v>24</v>
      </c>
      <c r="W33" s="42">
        <v>8</v>
      </c>
      <c r="X33" s="42">
        <v>8</v>
      </c>
      <c r="Y33" s="42">
        <v>10</v>
      </c>
      <c r="Z33" s="42">
        <v>49</v>
      </c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6"/>
      <c r="AN33" s="36">
        <v>2</v>
      </c>
      <c r="AO33" s="36">
        <v>3</v>
      </c>
      <c r="AP33" s="36"/>
      <c r="AQ33" s="36"/>
      <c r="AR33" s="36"/>
      <c r="AS33" s="33">
        <f t="shared" si="18"/>
        <v>2.08</v>
      </c>
      <c r="AT33" s="33">
        <f t="shared" ref="AT33:AT50" si="27">SUM(AM33:AR33)</f>
        <v>5</v>
      </c>
      <c r="AU33" s="33"/>
      <c r="AV33" s="33"/>
    </row>
    <row r="34" spans="1:48" s="7" customFormat="1" x14ac:dyDescent="0.25">
      <c r="A34" s="52" t="s">
        <v>20</v>
      </c>
      <c r="B34" s="38" t="s">
        <v>87</v>
      </c>
      <c r="C34" s="39" t="s">
        <v>60</v>
      </c>
      <c r="D34" s="30">
        <f t="shared" si="22"/>
        <v>100</v>
      </c>
      <c r="E34" s="30">
        <f t="shared" si="23"/>
        <v>51</v>
      </c>
      <c r="F34" s="31">
        <f t="shared" si="19"/>
        <v>18</v>
      </c>
      <c r="G34" s="31">
        <f t="shared" si="24"/>
        <v>18</v>
      </c>
      <c r="H34" s="32">
        <v>18</v>
      </c>
      <c r="I34" s="32"/>
      <c r="J34" s="32"/>
      <c r="K34" s="32"/>
      <c r="L34" s="32"/>
      <c r="M34" s="31">
        <f t="shared" si="25"/>
        <v>15</v>
      </c>
      <c r="N34" s="30">
        <f t="shared" si="26"/>
        <v>49</v>
      </c>
      <c r="O34" s="42">
        <v>9</v>
      </c>
      <c r="P34" s="42">
        <v>9</v>
      </c>
      <c r="Q34" s="42">
        <v>10</v>
      </c>
      <c r="R34" s="42">
        <v>22</v>
      </c>
      <c r="S34" s="42">
        <v>9</v>
      </c>
      <c r="T34" s="42">
        <v>9</v>
      </c>
      <c r="U34" s="42">
        <v>5</v>
      </c>
      <c r="V34" s="42">
        <v>27</v>
      </c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6">
        <v>2</v>
      </c>
      <c r="AN34" s="36">
        <v>2</v>
      </c>
      <c r="AO34" s="36"/>
      <c r="AP34" s="36"/>
      <c r="AQ34" s="36"/>
      <c r="AR34" s="36"/>
      <c r="AS34" s="33">
        <f t="shared" si="18"/>
        <v>2.04</v>
      </c>
      <c r="AT34" s="33">
        <f t="shared" si="27"/>
        <v>4</v>
      </c>
      <c r="AU34" s="33"/>
      <c r="AV34" s="33"/>
    </row>
    <row r="35" spans="1:48" s="7" customFormat="1" ht="27.75" customHeight="1" x14ac:dyDescent="0.25">
      <c r="A35" s="52" t="s">
        <v>64</v>
      </c>
      <c r="B35" s="38" t="s">
        <v>88</v>
      </c>
      <c r="C35" s="39" t="s">
        <v>89</v>
      </c>
      <c r="D35" s="30">
        <f t="shared" si="22"/>
        <v>225</v>
      </c>
      <c r="E35" s="30">
        <f t="shared" si="23"/>
        <v>91</v>
      </c>
      <c r="F35" s="31">
        <f t="shared" si="19"/>
        <v>17</v>
      </c>
      <c r="G35" s="31">
        <f t="shared" si="24"/>
        <v>44</v>
      </c>
      <c r="H35" s="32"/>
      <c r="I35" s="32"/>
      <c r="J35" s="32">
        <v>44</v>
      </c>
      <c r="K35" s="32"/>
      <c r="L35" s="32"/>
      <c r="M35" s="31">
        <f t="shared" si="25"/>
        <v>30</v>
      </c>
      <c r="N35" s="30">
        <f t="shared" si="26"/>
        <v>134</v>
      </c>
      <c r="O35" s="42"/>
      <c r="P35" s="42"/>
      <c r="Q35" s="42"/>
      <c r="R35" s="42"/>
      <c r="S35" s="42">
        <v>8</v>
      </c>
      <c r="T35" s="42">
        <v>8</v>
      </c>
      <c r="U35" s="42">
        <v>5</v>
      </c>
      <c r="V35" s="42">
        <v>29</v>
      </c>
      <c r="W35" s="42">
        <v>9</v>
      </c>
      <c r="X35" s="42">
        <v>18</v>
      </c>
      <c r="Y35" s="42">
        <v>10</v>
      </c>
      <c r="Z35" s="42">
        <v>38</v>
      </c>
      <c r="AA35" s="42"/>
      <c r="AB35" s="42">
        <v>18</v>
      </c>
      <c r="AC35" s="42">
        <v>15</v>
      </c>
      <c r="AD35" s="42">
        <v>67</v>
      </c>
      <c r="AE35" s="42"/>
      <c r="AF35" s="42"/>
      <c r="AG35" s="42"/>
      <c r="AH35" s="42"/>
      <c r="AI35" s="42"/>
      <c r="AJ35" s="42"/>
      <c r="AK35" s="42"/>
      <c r="AL35" s="42"/>
      <c r="AM35" s="36"/>
      <c r="AN35" s="36">
        <v>2</v>
      </c>
      <c r="AO35" s="36">
        <v>3</v>
      </c>
      <c r="AP35" s="36">
        <v>4</v>
      </c>
      <c r="AQ35" s="36"/>
      <c r="AR35" s="36"/>
      <c r="AS35" s="33">
        <f t="shared" si="18"/>
        <v>3.64</v>
      </c>
      <c r="AT35" s="33">
        <f t="shared" si="27"/>
        <v>9</v>
      </c>
      <c r="AU35" s="33"/>
      <c r="AV35" s="33"/>
    </row>
    <row r="36" spans="1:48" s="7" customFormat="1" ht="31.5" customHeight="1" x14ac:dyDescent="0.25">
      <c r="A36" s="52" t="s">
        <v>65</v>
      </c>
      <c r="B36" s="67" t="s">
        <v>90</v>
      </c>
      <c r="C36" s="39" t="s">
        <v>89</v>
      </c>
      <c r="D36" s="30">
        <f t="shared" si="22"/>
        <v>100</v>
      </c>
      <c r="E36" s="30">
        <f t="shared" si="23"/>
        <v>49</v>
      </c>
      <c r="F36" s="31">
        <f t="shared" si="19"/>
        <v>8</v>
      </c>
      <c r="G36" s="31">
        <f t="shared" si="24"/>
        <v>26</v>
      </c>
      <c r="H36" s="32">
        <v>26</v>
      </c>
      <c r="I36" s="32"/>
      <c r="J36" s="32"/>
      <c r="K36" s="32"/>
      <c r="L36" s="32"/>
      <c r="M36" s="31">
        <f t="shared" si="25"/>
        <v>15</v>
      </c>
      <c r="N36" s="30">
        <f t="shared" si="26"/>
        <v>51</v>
      </c>
      <c r="O36" s="42"/>
      <c r="P36" s="42"/>
      <c r="Q36" s="42"/>
      <c r="R36" s="42"/>
      <c r="S36" s="42"/>
      <c r="T36" s="42"/>
      <c r="U36" s="42"/>
      <c r="V36" s="42"/>
      <c r="W36" s="42">
        <v>8</v>
      </c>
      <c r="X36" s="42">
        <v>8</v>
      </c>
      <c r="Y36" s="42">
        <v>10</v>
      </c>
      <c r="Z36" s="42">
        <v>24</v>
      </c>
      <c r="AA36" s="42"/>
      <c r="AB36" s="42">
        <v>18</v>
      </c>
      <c r="AC36" s="42">
        <v>5</v>
      </c>
      <c r="AD36" s="42">
        <v>27</v>
      </c>
      <c r="AE36" s="42"/>
      <c r="AF36" s="42"/>
      <c r="AG36" s="42"/>
      <c r="AH36" s="42"/>
      <c r="AI36" s="42"/>
      <c r="AJ36" s="42"/>
      <c r="AK36" s="42"/>
      <c r="AL36" s="42"/>
      <c r="AM36" s="36"/>
      <c r="AN36" s="36"/>
      <c r="AO36" s="36">
        <v>2</v>
      </c>
      <c r="AP36" s="36">
        <v>2</v>
      </c>
      <c r="AQ36" s="36"/>
      <c r="AR36" s="36"/>
      <c r="AS36" s="33">
        <f t="shared" si="18"/>
        <v>1.96</v>
      </c>
      <c r="AT36" s="33">
        <f t="shared" si="27"/>
        <v>4</v>
      </c>
      <c r="AU36" s="33"/>
      <c r="AV36" s="33"/>
    </row>
    <row r="37" spans="1:48" s="7" customFormat="1" ht="31.5" customHeight="1" x14ac:dyDescent="0.25">
      <c r="A37" s="52" t="s">
        <v>66</v>
      </c>
      <c r="B37" s="38" t="s">
        <v>91</v>
      </c>
      <c r="C37" s="39" t="s">
        <v>73</v>
      </c>
      <c r="D37" s="30">
        <f t="shared" si="22"/>
        <v>100</v>
      </c>
      <c r="E37" s="30">
        <f t="shared" si="23"/>
        <v>47</v>
      </c>
      <c r="F37" s="31">
        <f t="shared" si="19"/>
        <v>16</v>
      </c>
      <c r="G37" s="31">
        <f t="shared" si="24"/>
        <v>16</v>
      </c>
      <c r="H37" s="32">
        <v>16</v>
      </c>
      <c r="I37" s="32"/>
      <c r="J37" s="32"/>
      <c r="K37" s="32"/>
      <c r="L37" s="32"/>
      <c r="M37" s="31">
        <f t="shared" si="25"/>
        <v>15</v>
      </c>
      <c r="N37" s="30">
        <f t="shared" si="26"/>
        <v>53</v>
      </c>
      <c r="O37" s="42"/>
      <c r="P37" s="42"/>
      <c r="Q37" s="42"/>
      <c r="R37" s="42"/>
      <c r="S37" s="42"/>
      <c r="T37" s="42"/>
      <c r="U37" s="42"/>
      <c r="V37" s="42"/>
      <c r="W37" s="42">
        <v>8</v>
      </c>
      <c r="X37" s="42">
        <v>8</v>
      </c>
      <c r="Y37" s="42">
        <v>10</v>
      </c>
      <c r="Z37" s="42">
        <v>24</v>
      </c>
      <c r="AA37" s="42">
        <v>8</v>
      </c>
      <c r="AB37" s="42">
        <v>8</v>
      </c>
      <c r="AC37" s="42">
        <v>5</v>
      </c>
      <c r="AD37" s="42">
        <v>29</v>
      </c>
      <c r="AE37" s="42"/>
      <c r="AF37" s="42"/>
      <c r="AG37" s="42"/>
      <c r="AH37" s="42"/>
      <c r="AI37" s="42"/>
      <c r="AJ37" s="42"/>
      <c r="AK37" s="42"/>
      <c r="AL37" s="42"/>
      <c r="AM37" s="36"/>
      <c r="AN37" s="36"/>
      <c r="AO37" s="36">
        <v>2</v>
      </c>
      <c r="AP37" s="36">
        <v>2</v>
      </c>
      <c r="AQ37" s="36"/>
      <c r="AR37" s="36"/>
      <c r="AS37" s="33">
        <f t="shared" si="18"/>
        <v>1.88</v>
      </c>
      <c r="AT37" s="33">
        <f t="shared" si="27"/>
        <v>4</v>
      </c>
      <c r="AU37" s="33"/>
      <c r="AV37" s="33"/>
    </row>
    <row r="38" spans="1:48" s="7" customFormat="1" ht="25.5" customHeight="1" x14ac:dyDescent="0.25">
      <c r="A38" s="52" t="s">
        <v>67</v>
      </c>
      <c r="B38" s="38" t="s">
        <v>92</v>
      </c>
      <c r="C38" s="39" t="s">
        <v>89</v>
      </c>
      <c r="D38" s="30">
        <f t="shared" si="22"/>
        <v>100</v>
      </c>
      <c r="E38" s="30">
        <f t="shared" si="23"/>
        <v>47</v>
      </c>
      <c r="F38" s="31">
        <f t="shared" si="19"/>
        <v>16</v>
      </c>
      <c r="G38" s="31">
        <f t="shared" si="24"/>
        <v>16</v>
      </c>
      <c r="H38" s="32">
        <v>16</v>
      </c>
      <c r="I38" s="32"/>
      <c r="J38" s="32"/>
      <c r="K38" s="32"/>
      <c r="L38" s="32"/>
      <c r="M38" s="31">
        <f t="shared" si="25"/>
        <v>15</v>
      </c>
      <c r="N38" s="30">
        <f t="shared" si="26"/>
        <v>53</v>
      </c>
      <c r="O38" s="42"/>
      <c r="P38" s="42"/>
      <c r="Q38" s="42"/>
      <c r="R38" s="42"/>
      <c r="S38" s="42"/>
      <c r="T38" s="42"/>
      <c r="U38" s="42"/>
      <c r="V38" s="42"/>
      <c r="W38" s="42">
        <v>8</v>
      </c>
      <c r="X38" s="42">
        <v>8</v>
      </c>
      <c r="Y38" s="42">
        <v>10</v>
      </c>
      <c r="Z38" s="42">
        <v>24</v>
      </c>
      <c r="AA38" s="42">
        <v>8</v>
      </c>
      <c r="AB38" s="42">
        <v>8</v>
      </c>
      <c r="AC38" s="42">
        <v>5</v>
      </c>
      <c r="AD38" s="42">
        <v>29</v>
      </c>
      <c r="AE38" s="42"/>
      <c r="AF38" s="42"/>
      <c r="AG38" s="42"/>
      <c r="AH38" s="42"/>
      <c r="AI38" s="42"/>
      <c r="AJ38" s="42"/>
      <c r="AK38" s="42"/>
      <c r="AL38" s="42"/>
      <c r="AM38" s="36"/>
      <c r="AN38" s="36"/>
      <c r="AO38" s="36">
        <v>2</v>
      </c>
      <c r="AP38" s="36">
        <v>2</v>
      </c>
      <c r="AQ38" s="36"/>
      <c r="AR38" s="36"/>
      <c r="AS38" s="33">
        <f t="shared" si="18"/>
        <v>1.88</v>
      </c>
      <c r="AT38" s="33">
        <f t="shared" si="27"/>
        <v>4</v>
      </c>
      <c r="AU38" s="33"/>
      <c r="AV38" s="33"/>
    </row>
    <row r="39" spans="1:48" s="7" customFormat="1" ht="49.2" x14ac:dyDescent="0.25">
      <c r="A39" s="52" t="s">
        <v>80</v>
      </c>
      <c r="B39" s="38" t="s">
        <v>93</v>
      </c>
      <c r="C39" s="39" t="s">
        <v>94</v>
      </c>
      <c r="D39" s="30">
        <f t="shared" si="22"/>
        <v>50</v>
      </c>
      <c r="E39" s="30">
        <f t="shared" si="23"/>
        <v>21</v>
      </c>
      <c r="F39" s="31">
        <f t="shared" si="19"/>
        <v>8</v>
      </c>
      <c r="G39" s="31">
        <f t="shared" si="24"/>
        <v>8</v>
      </c>
      <c r="H39" s="32">
        <v>8</v>
      </c>
      <c r="I39" s="32"/>
      <c r="J39" s="32"/>
      <c r="K39" s="32"/>
      <c r="L39" s="32"/>
      <c r="M39" s="31">
        <f t="shared" si="25"/>
        <v>5</v>
      </c>
      <c r="N39" s="30">
        <f t="shared" si="26"/>
        <v>29</v>
      </c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>
        <v>8</v>
      </c>
      <c r="AB39" s="42">
        <v>8</v>
      </c>
      <c r="AC39" s="42">
        <v>5</v>
      </c>
      <c r="AD39" s="42">
        <v>29</v>
      </c>
      <c r="AE39" s="42"/>
      <c r="AF39" s="42"/>
      <c r="AG39" s="42"/>
      <c r="AH39" s="42"/>
      <c r="AI39" s="42"/>
      <c r="AJ39" s="42"/>
      <c r="AK39" s="42"/>
      <c r="AL39" s="42"/>
      <c r="AM39" s="36"/>
      <c r="AN39" s="36"/>
      <c r="AO39" s="36"/>
      <c r="AP39" s="36">
        <v>2</v>
      </c>
      <c r="AQ39" s="36"/>
      <c r="AR39" s="36"/>
      <c r="AS39" s="33">
        <f t="shared" si="18"/>
        <v>0.84</v>
      </c>
      <c r="AT39" s="33">
        <f t="shared" si="27"/>
        <v>2</v>
      </c>
      <c r="AU39" s="33"/>
      <c r="AV39" s="33"/>
    </row>
    <row r="40" spans="1:48" s="7" customFormat="1" ht="33" customHeight="1" x14ac:dyDescent="0.25">
      <c r="A40" s="52" t="s">
        <v>81</v>
      </c>
      <c r="B40" s="68" t="s">
        <v>95</v>
      </c>
      <c r="C40" s="39" t="s">
        <v>73</v>
      </c>
      <c r="D40" s="30">
        <f t="shared" si="22"/>
        <v>100</v>
      </c>
      <c r="E40" s="30">
        <f t="shared" si="23"/>
        <v>39</v>
      </c>
      <c r="F40" s="31">
        <f t="shared" si="19"/>
        <v>8</v>
      </c>
      <c r="G40" s="31">
        <f t="shared" si="24"/>
        <v>16</v>
      </c>
      <c r="H40" s="32"/>
      <c r="I40" s="163">
        <v>16</v>
      </c>
      <c r="J40" s="32"/>
      <c r="K40" s="32"/>
      <c r="L40" s="32"/>
      <c r="M40" s="31">
        <f t="shared" si="25"/>
        <v>15</v>
      </c>
      <c r="N40" s="30">
        <f t="shared" si="26"/>
        <v>61</v>
      </c>
      <c r="O40" s="42"/>
      <c r="P40" s="42"/>
      <c r="Q40" s="42"/>
      <c r="R40" s="42"/>
      <c r="S40" s="42"/>
      <c r="T40" s="42"/>
      <c r="U40" s="42"/>
      <c r="V40" s="42"/>
      <c r="W40" s="42">
        <v>8</v>
      </c>
      <c r="X40" s="42">
        <v>8</v>
      </c>
      <c r="Y40" s="42">
        <v>10</v>
      </c>
      <c r="Z40" s="42">
        <v>24</v>
      </c>
      <c r="AA40" s="42"/>
      <c r="AB40" s="42">
        <v>8</v>
      </c>
      <c r="AC40" s="42">
        <v>5</v>
      </c>
      <c r="AD40" s="42">
        <v>37</v>
      </c>
      <c r="AE40" s="42"/>
      <c r="AF40" s="42"/>
      <c r="AG40" s="42"/>
      <c r="AH40" s="42"/>
      <c r="AI40" s="42"/>
      <c r="AJ40" s="42"/>
      <c r="AK40" s="42"/>
      <c r="AL40" s="42"/>
      <c r="AM40" s="36"/>
      <c r="AN40" s="36"/>
      <c r="AO40" s="36">
        <v>2</v>
      </c>
      <c r="AP40" s="36">
        <v>2</v>
      </c>
      <c r="AQ40" s="36"/>
      <c r="AR40" s="36"/>
      <c r="AS40" s="33">
        <f t="shared" si="18"/>
        <v>1.56</v>
      </c>
      <c r="AT40" s="33">
        <f t="shared" si="27"/>
        <v>4</v>
      </c>
      <c r="AU40" s="33"/>
      <c r="AV40" s="33"/>
    </row>
    <row r="41" spans="1:48" s="7" customFormat="1" ht="29.25" customHeight="1" x14ac:dyDescent="0.25">
      <c r="A41" s="52" t="s">
        <v>82</v>
      </c>
      <c r="B41" s="38" t="s">
        <v>96</v>
      </c>
      <c r="C41" s="39" t="s">
        <v>94</v>
      </c>
      <c r="D41" s="30">
        <f t="shared" si="22"/>
        <v>100</v>
      </c>
      <c r="E41" s="30">
        <f t="shared" si="23"/>
        <v>51</v>
      </c>
      <c r="F41" s="31">
        <f t="shared" si="19"/>
        <v>18</v>
      </c>
      <c r="G41" s="31">
        <f t="shared" si="24"/>
        <v>18</v>
      </c>
      <c r="H41" s="32">
        <v>18</v>
      </c>
      <c r="I41" s="32"/>
      <c r="J41" s="32"/>
      <c r="K41" s="32"/>
      <c r="L41" s="32"/>
      <c r="M41" s="31">
        <f t="shared" si="25"/>
        <v>15</v>
      </c>
      <c r="N41" s="30">
        <f t="shared" si="26"/>
        <v>49</v>
      </c>
      <c r="O41" s="42"/>
      <c r="P41" s="42"/>
      <c r="Q41" s="42"/>
      <c r="R41" s="42"/>
      <c r="S41" s="42"/>
      <c r="T41" s="42"/>
      <c r="U41" s="42"/>
      <c r="V41" s="42"/>
      <c r="W41" s="42">
        <v>9</v>
      </c>
      <c r="X41" s="42">
        <v>9</v>
      </c>
      <c r="Y41" s="42">
        <v>10</v>
      </c>
      <c r="Z41" s="42">
        <v>22</v>
      </c>
      <c r="AA41" s="42">
        <v>9</v>
      </c>
      <c r="AB41" s="42">
        <v>9</v>
      </c>
      <c r="AC41" s="42">
        <v>5</v>
      </c>
      <c r="AD41" s="42">
        <v>27</v>
      </c>
      <c r="AE41" s="42"/>
      <c r="AF41" s="42"/>
      <c r="AG41" s="42"/>
      <c r="AH41" s="42"/>
      <c r="AI41" s="42"/>
      <c r="AJ41" s="42"/>
      <c r="AK41" s="42"/>
      <c r="AL41" s="42"/>
      <c r="AM41" s="36"/>
      <c r="AN41" s="36"/>
      <c r="AO41" s="36">
        <v>2</v>
      </c>
      <c r="AP41" s="36">
        <v>2</v>
      </c>
      <c r="AQ41" s="36"/>
      <c r="AR41" s="36"/>
      <c r="AS41" s="33">
        <f t="shared" si="18"/>
        <v>2.04</v>
      </c>
      <c r="AT41" s="33">
        <f t="shared" si="27"/>
        <v>4</v>
      </c>
      <c r="AU41" s="33"/>
      <c r="AV41" s="33"/>
    </row>
    <row r="42" spans="1:48" s="7" customFormat="1" ht="29.25" customHeight="1" x14ac:dyDescent="0.25">
      <c r="A42" s="52" t="s">
        <v>83</v>
      </c>
      <c r="B42" s="38" t="s">
        <v>97</v>
      </c>
      <c r="C42" s="39" t="s">
        <v>146</v>
      </c>
      <c r="D42" s="30">
        <f t="shared" si="22"/>
        <v>100</v>
      </c>
      <c r="E42" s="30">
        <f t="shared" si="23"/>
        <v>46</v>
      </c>
      <c r="F42" s="31">
        <f t="shared" si="19"/>
        <v>0</v>
      </c>
      <c r="G42" s="31">
        <f t="shared" si="24"/>
        <v>36</v>
      </c>
      <c r="H42" s="32"/>
      <c r="I42" s="163">
        <v>36</v>
      </c>
      <c r="J42" s="32"/>
      <c r="K42" s="32"/>
      <c r="L42" s="32"/>
      <c r="M42" s="31">
        <f t="shared" si="25"/>
        <v>10</v>
      </c>
      <c r="N42" s="30">
        <f t="shared" si="26"/>
        <v>54</v>
      </c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>
        <v>18</v>
      </c>
      <c r="AC42" s="42">
        <v>5</v>
      </c>
      <c r="AD42" s="42">
        <v>27</v>
      </c>
      <c r="AE42" s="42"/>
      <c r="AF42" s="42">
        <v>18</v>
      </c>
      <c r="AG42" s="42">
        <v>5</v>
      </c>
      <c r="AH42" s="42">
        <v>27</v>
      </c>
      <c r="AI42" s="42"/>
      <c r="AJ42" s="42"/>
      <c r="AK42" s="42"/>
      <c r="AL42" s="42"/>
      <c r="AM42" s="36"/>
      <c r="AN42" s="36"/>
      <c r="AO42" s="36"/>
      <c r="AP42" s="36">
        <v>2</v>
      </c>
      <c r="AQ42" s="36">
        <v>2</v>
      </c>
      <c r="AR42" s="36"/>
      <c r="AS42" s="33">
        <f t="shared" si="18"/>
        <v>1.84</v>
      </c>
      <c r="AT42" s="33">
        <f t="shared" si="27"/>
        <v>4</v>
      </c>
      <c r="AU42" s="33"/>
      <c r="AV42" s="33"/>
    </row>
    <row r="43" spans="1:48" s="7" customFormat="1" ht="27.75" customHeight="1" x14ac:dyDescent="0.25">
      <c r="A43" s="52" t="s">
        <v>84</v>
      </c>
      <c r="B43" s="38" t="s">
        <v>98</v>
      </c>
      <c r="C43" s="39" t="s">
        <v>61</v>
      </c>
      <c r="D43" s="30">
        <f t="shared" si="22"/>
        <v>24</v>
      </c>
      <c r="E43" s="30">
        <f t="shared" si="23"/>
        <v>13</v>
      </c>
      <c r="F43" s="31">
        <f t="shared" si="19"/>
        <v>8</v>
      </c>
      <c r="G43" s="31">
        <f t="shared" si="24"/>
        <v>0</v>
      </c>
      <c r="H43" s="32"/>
      <c r="I43" s="32"/>
      <c r="J43" s="32"/>
      <c r="K43" s="32"/>
      <c r="L43" s="32"/>
      <c r="M43" s="31">
        <f t="shared" si="25"/>
        <v>5</v>
      </c>
      <c r="N43" s="30">
        <f t="shared" si="26"/>
        <v>11</v>
      </c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>
        <v>8</v>
      </c>
      <c r="AF43" s="42"/>
      <c r="AG43" s="42">
        <v>5</v>
      </c>
      <c r="AH43" s="42">
        <v>11</v>
      </c>
      <c r="AI43" s="42"/>
      <c r="AJ43" s="42"/>
      <c r="AK43" s="42"/>
      <c r="AL43" s="42"/>
      <c r="AM43" s="36"/>
      <c r="AN43" s="36"/>
      <c r="AO43" s="36"/>
      <c r="AP43" s="36"/>
      <c r="AQ43" s="36">
        <v>1</v>
      </c>
      <c r="AR43" s="36"/>
      <c r="AS43" s="33">
        <f t="shared" si="18"/>
        <v>0.52</v>
      </c>
      <c r="AT43" s="33">
        <f t="shared" si="27"/>
        <v>1</v>
      </c>
      <c r="AU43" s="33">
        <f>SUM(AM43:AR43)</f>
        <v>1</v>
      </c>
      <c r="AV43" s="33"/>
    </row>
    <row r="44" spans="1:48" s="7" customFormat="1" ht="29.4" customHeight="1" x14ac:dyDescent="0.25">
      <c r="A44" s="52" t="s">
        <v>85</v>
      </c>
      <c r="B44" s="38" t="s">
        <v>99</v>
      </c>
      <c r="C44" s="39" t="s">
        <v>100</v>
      </c>
      <c r="D44" s="30">
        <f t="shared" si="22"/>
        <v>75</v>
      </c>
      <c r="E44" s="30">
        <f t="shared" si="23"/>
        <v>37</v>
      </c>
      <c r="F44" s="31">
        <f t="shared" si="19"/>
        <v>9</v>
      </c>
      <c r="G44" s="31">
        <f t="shared" si="24"/>
        <v>18</v>
      </c>
      <c r="H44" s="32"/>
      <c r="I44" s="163">
        <v>18</v>
      </c>
      <c r="J44" s="32"/>
      <c r="K44" s="32"/>
      <c r="L44" s="32"/>
      <c r="M44" s="31">
        <f t="shared" si="25"/>
        <v>10</v>
      </c>
      <c r="N44" s="30">
        <f t="shared" si="26"/>
        <v>38</v>
      </c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>
        <v>9</v>
      </c>
      <c r="AJ44" s="42">
        <v>18</v>
      </c>
      <c r="AK44" s="42">
        <v>10</v>
      </c>
      <c r="AL44" s="42">
        <v>38</v>
      </c>
      <c r="AM44" s="36"/>
      <c r="AN44" s="36"/>
      <c r="AO44" s="36"/>
      <c r="AP44" s="36"/>
      <c r="AQ44" s="36"/>
      <c r="AR44" s="36">
        <v>3</v>
      </c>
      <c r="AS44" s="33">
        <f t="shared" si="18"/>
        <v>1.48</v>
      </c>
      <c r="AT44" s="33">
        <f t="shared" si="27"/>
        <v>3</v>
      </c>
      <c r="AU44" s="33"/>
      <c r="AV44" s="33"/>
    </row>
    <row r="45" spans="1:48" s="7" customFormat="1" ht="31.5" customHeight="1" x14ac:dyDescent="0.25">
      <c r="A45" s="52" t="s">
        <v>106</v>
      </c>
      <c r="B45" s="38" t="s">
        <v>101</v>
      </c>
      <c r="C45" s="39" t="s">
        <v>100</v>
      </c>
      <c r="D45" s="30">
        <f t="shared" si="22"/>
        <v>50</v>
      </c>
      <c r="E45" s="30">
        <f t="shared" si="23"/>
        <v>23</v>
      </c>
      <c r="F45" s="31">
        <f t="shared" si="19"/>
        <v>0</v>
      </c>
      <c r="G45" s="31">
        <f t="shared" si="24"/>
        <v>18</v>
      </c>
      <c r="H45" s="32"/>
      <c r="I45" s="32"/>
      <c r="J45" s="32">
        <v>18</v>
      </c>
      <c r="K45" s="32"/>
      <c r="L45" s="32"/>
      <c r="M45" s="31">
        <f t="shared" si="25"/>
        <v>5</v>
      </c>
      <c r="N45" s="30">
        <f t="shared" si="26"/>
        <v>27</v>
      </c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>
        <v>18</v>
      </c>
      <c r="AK45" s="42">
        <v>5</v>
      </c>
      <c r="AL45" s="42">
        <v>27</v>
      </c>
      <c r="AM45" s="36"/>
      <c r="AN45" s="36"/>
      <c r="AO45" s="36"/>
      <c r="AP45" s="36"/>
      <c r="AQ45" s="36"/>
      <c r="AR45" s="36">
        <v>2</v>
      </c>
      <c r="AS45" s="33">
        <f t="shared" si="18"/>
        <v>0.92</v>
      </c>
      <c r="AT45" s="33">
        <f t="shared" si="27"/>
        <v>2</v>
      </c>
      <c r="AU45" s="33"/>
      <c r="AV45" s="33"/>
    </row>
    <row r="46" spans="1:48" s="7" customFormat="1" ht="29.25" customHeight="1" x14ac:dyDescent="0.25">
      <c r="A46" s="52" t="s">
        <v>140</v>
      </c>
      <c r="B46" s="38" t="s">
        <v>102</v>
      </c>
      <c r="C46" s="39" t="s">
        <v>75</v>
      </c>
      <c r="D46" s="30">
        <f t="shared" si="22"/>
        <v>50</v>
      </c>
      <c r="E46" s="30">
        <f t="shared" si="23"/>
        <v>23</v>
      </c>
      <c r="F46" s="31">
        <f t="shared" si="19"/>
        <v>0</v>
      </c>
      <c r="G46" s="31">
        <f t="shared" si="24"/>
        <v>18</v>
      </c>
      <c r="H46" s="32"/>
      <c r="I46" s="32"/>
      <c r="J46" s="32">
        <v>18</v>
      </c>
      <c r="K46" s="32"/>
      <c r="L46" s="32"/>
      <c r="M46" s="31">
        <f t="shared" si="25"/>
        <v>5</v>
      </c>
      <c r="N46" s="30">
        <f t="shared" si="26"/>
        <v>27</v>
      </c>
      <c r="O46" s="42"/>
      <c r="P46" s="42"/>
      <c r="Q46" s="42"/>
      <c r="R46" s="42"/>
      <c r="S46" s="42"/>
      <c r="T46" s="42"/>
      <c r="U46" s="42"/>
      <c r="V46" s="42"/>
      <c r="W46" s="42"/>
      <c r="X46" s="42">
        <v>18</v>
      </c>
      <c r="Y46" s="42">
        <v>5</v>
      </c>
      <c r="Z46" s="42">
        <v>27</v>
      </c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6"/>
      <c r="AN46" s="36"/>
      <c r="AO46" s="36">
        <v>2</v>
      </c>
      <c r="AP46" s="36"/>
      <c r="AQ46" s="36"/>
      <c r="AR46" s="36"/>
      <c r="AS46" s="33">
        <f t="shared" si="18"/>
        <v>0.92</v>
      </c>
      <c r="AT46" s="33">
        <f t="shared" si="27"/>
        <v>2</v>
      </c>
      <c r="AU46" s="33"/>
      <c r="AV46" s="33"/>
    </row>
    <row r="47" spans="1:48" s="7" customFormat="1" ht="27.75" customHeight="1" x14ac:dyDescent="0.25">
      <c r="A47" s="52" t="s">
        <v>149</v>
      </c>
      <c r="B47" s="38" t="s">
        <v>103</v>
      </c>
      <c r="C47" s="39" t="s">
        <v>104</v>
      </c>
      <c r="D47" s="30">
        <f t="shared" si="22"/>
        <v>75</v>
      </c>
      <c r="E47" s="30">
        <f t="shared" si="23"/>
        <v>34</v>
      </c>
      <c r="F47" s="31">
        <f t="shared" si="19"/>
        <v>8</v>
      </c>
      <c r="G47" s="31">
        <f t="shared" si="24"/>
        <v>16</v>
      </c>
      <c r="H47" s="32">
        <v>16</v>
      </c>
      <c r="I47" s="32"/>
      <c r="J47" s="32"/>
      <c r="K47" s="32"/>
      <c r="L47" s="32"/>
      <c r="M47" s="31">
        <f t="shared" si="25"/>
        <v>10</v>
      </c>
      <c r="N47" s="30">
        <f t="shared" si="26"/>
        <v>41</v>
      </c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>
        <v>8</v>
      </c>
      <c r="AF47" s="42">
        <v>16</v>
      </c>
      <c r="AG47" s="42">
        <v>10</v>
      </c>
      <c r="AH47" s="42">
        <v>41</v>
      </c>
      <c r="AI47" s="42"/>
      <c r="AJ47" s="42"/>
      <c r="AK47" s="42"/>
      <c r="AL47" s="42"/>
      <c r="AM47" s="36"/>
      <c r="AN47" s="36"/>
      <c r="AO47" s="36"/>
      <c r="AP47" s="36"/>
      <c r="AQ47" s="36">
        <v>3</v>
      </c>
      <c r="AR47" s="36"/>
      <c r="AS47" s="33">
        <f t="shared" si="18"/>
        <v>1.36</v>
      </c>
      <c r="AT47" s="33">
        <f t="shared" si="27"/>
        <v>3</v>
      </c>
      <c r="AU47" s="33">
        <f>SUM(AM47:AR47)</f>
        <v>3</v>
      </c>
      <c r="AV47" s="33"/>
    </row>
    <row r="48" spans="1:48" s="7" customFormat="1" ht="29.25" customHeight="1" x14ac:dyDescent="0.25">
      <c r="A48" s="52" t="s">
        <v>150</v>
      </c>
      <c r="B48" s="38" t="s">
        <v>105</v>
      </c>
      <c r="C48" s="39" t="s">
        <v>104</v>
      </c>
      <c r="D48" s="30">
        <f>SUM(E48,N48)</f>
        <v>75</v>
      </c>
      <c r="E48" s="30">
        <f>SUM(F48:G48,M48)</f>
        <v>34</v>
      </c>
      <c r="F48" s="31">
        <f t="shared" si="19"/>
        <v>0</v>
      </c>
      <c r="G48" s="31">
        <f t="shared" si="24"/>
        <v>24</v>
      </c>
      <c r="H48" s="32">
        <v>24</v>
      </c>
      <c r="I48" s="32"/>
      <c r="J48" s="32"/>
      <c r="K48" s="32"/>
      <c r="L48" s="32"/>
      <c r="M48" s="31">
        <f t="shared" si="25"/>
        <v>10</v>
      </c>
      <c r="N48" s="30">
        <f t="shared" si="26"/>
        <v>41</v>
      </c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>
        <v>16</v>
      </c>
      <c r="AG48" s="42">
        <v>5</v>
      </c>
      <c r="AH48" s="42">
        <v>29</v>
      </c>
      <c r="AI48" s="42"/>
      <c r="AJ48" s="42">
        <v>8</v>
      </c>
      <c r="AK48" s="42">
        <v>5</v>
      </c>
      <c r="AL48" s="42">
        <v>12</v>
      </c>
      <c r="AM48" s="36"/>
      <c r="AN48" s="36"/>
      <c r="AO48" s="36"/>
      <c r="AP48" s="36"/>
      <c r="AQ48" s="36">
        <v>2</v>
      </c>
      <c r="AR48" s="36">
        <v>1</v>
      </c>
      <c r="AS48" s="33">
        <f t="shared" si="18"/>
        <v>1.36</v>
      </c>
      <c r="AT48" s="33">
        <f t="shared" si="27"/>
        <v>3</v>
      </c>
      <c r="AU48" s="33"/>
      <c r="AV48" s="33"/>
    </row>
    <row r="49" spans="1:48" s="7" customFormat="1" x14ac:dyDescent="0.25">
      <c r="A49" s="98" t="s">
        <v>151</v>
      </c>
      <c r="B49" s="44" t="s">
        <v>156</v>
      </c>
      <c r="C49" s="70" t="s">
        <v>100</v>
      </c>
      <c r="D49" s="54">
        <f>SUM(E49,N49)</f>
        <v>100</v>
      </c>
      <c r="E49" s="54">
        <f>SUM(F49:G49,M49)</f>
        <v>38</v>
      </c>
      <c r="F49" s="31">
        <f t="shared" si="19"/>
        <v>0</v>
      </c>
      <c r="G49" s="55">
        <f>SUM(P49,T49,X49,AB49,AF49,AJ49)</f>
        <v>18</v>
      </c>
      <c r="H49" s="56"/>
      <c r="I49" s="56"/>
      <c r="J49" s="56"/>
      <c r="K49" s="56">
        <v>18</v>
      </c>
      <c r="L49" s="56"/>
      <c r="M49" s="55">
        <f>SUM(Q49,U49,Y49,AC49,AK49)</f>
        <v>20</v>
      </c>
      <c r="N49" s="54">
        <f>SUM(R49,V49,Z49,AD49,AH49,AL49)</f>
        <v>62</v>
      </c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57"/>
      <c r="AF49" s="57"/>
      <c r="AG49" s="57"/>
      <c r="AH49" s="57"/>
      <c r="AI49" s="57"/>
      <c r="AJ49" s="57">
        <v>18</v>
      </c>
      <c r="AK49" s="57">
        <v>20</v>
      </c>
      <c r="AL49" s="57">
        <v>62</v>
      </c>
      <c r="AM49" s="59"/>
      <c r="AN49" s="59"/>
      <c r="AO49" s="59"/>
      <c r="AP49" s="59"/>
      <c r="AQ49" s="59"/>
      <c r="AR49" s="59">
        <v>4</v>
      </c>
      <c r="AS49" s="58">
        <v>2</v>
      </c>
      <c r="AT49" s="58">
        <f t="shared" si="27"/>
        <v>4</v>
      </c>
      <c r="AU49" s="58"/>
      <c r="AV49" s="58">
        <f>SUM(AM49:AR49)</f>
        <v>4</v>
      </c>
    </row>
    <row r="50" spans="1:48" s="7" customFormat="1" x14ac:dyDescent="0.25">
      <c r="A50" s="99" t="s">
        <v>152</v>
      </c>
      <c r="B50" s="44" t="s">
        <v>154</v>
      </c>
      <c r="C50" s="97" t="s">
        <v>61</v>
      </c>
      <c r="D50" s="30">
        <f t="shared" si="22"/>
        <v>100</v>
      </c>
      <c r="E50" s="30">
        <f t="shared" si="23"/>
        <v>38</v>
      </c>
      <c r="F50" s="31">
        <f t="shared" si="19"/>
        <v>0</v>
      </c>
      <c r="G50" s="31">
        <f t="shared" si="24"/>
        <v>18</v>
      </c>
      <c r="H50" s="32"/>
      <c r="I50" s="32"/>
      <c r="J50" s="32"/>
      <c r="K50" s="163">
        <v>18</v>
      </c>
      <c r="L50" s="32"/>
      <c r="M50" s="31">
        <f t="shared" si="25"/>
        <v>20</v>
      </c>
      <c r="N50" s="30">
        <f t="shared" si="26"/>
        <v>62</v>
      </c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1"/>
      <c r="AF50" s="41">
        <v>18</v>
      </c>
      <c r="AG50" s="41">
        <v>20</v>
      </c>
      <c r="AH50" s="41">
        <v>62</v>
      </c>
      <c r="AI50" s="41"/>
      <c r="AJ50" s="41"/>
      <c r="AK50" s="41"/>
      <c r="AL50" s="41"/>
      <c r="AM50" s="36"/>
      <c r="AN50" s="36"/>
      <c r="AO50" s="36"/>
      <c r="AP50" s="36"/>
      <c r="AQ50" s="36">
        <v>4</v>
      </c>
      <c r="AR50" s="36"/>
      <c r="AS50" s="33">
        <v>2</v>
      </c>
      <c r="AT50" s="33">
        <f t="shared" si="27"/>
        <v>4</v>
      </c>
      <c r="AU50" s="33"/>
      <c r="AV50" s="33"/>
    </row>
    <row r="51" spans="1:48" s="10" customFormat="1" ht="60.75" customHeight="1" x14ac:dyDescent="0.25">
      <c r="A51" s="113" t="s">
        <v>108</v>
      </c>
      <c r="B51" s="35" t="s">
        <v>107</v>
      </c>
      <c r="C51" s="113"/>
      <c r="D51" s="29">
        <f t="shared" ref="D51:AV51" si="28">SUM(D52:D60)</f>
        <v>700</v>
      </c>
      <c r="E51" s="29">
        <f t="shared" si="28"/>
        <v>299</v>
      </c>
      <c r="F51" s="34">
        <f t="shared" si="28"/>
        <v>0</v>
      </c>
      <c r="G51" s="34">
        <f t="shared" si="28"/>
        <v>214</v>
      </c>
      <c r="H51" s="34">
        <f t="shared" si="28"/>
        <v>214</v>
      </c>
      <c r="I51" s="34">
        <f t="shared" si="28"/>
        <v>0</v>
      </c>
      <c r="J51" s="34">
        <f t="shared" si="28"/>
        <v>0</v>
      </c>
      <c r="K51" s="34">
        <f t="shared" si="28"/>
        <v>0</v>
      </c>
      <c r="L51" s="34">
        <f t="shared" si="28"/>
        <v>0</v>
      </c>
      <c r="M51" s="34">
        <f t="shared" si="28"/>
        <v>85</v>
      </c>
      <c r="N51" s="29">
        <f t="shared" si="28"/>
        <v>401</v>
      </c>
      <c r="O51" s="34">
        <f t="shared" si="28"/>
        <v>0</v>
      </c>
      <c r="P51" s="34">
        <f t="shared" si="28"/>
        <v>0</v>
      </c>
      <c r="Q51" s="34">
        <f t="shared" si="28"/>
        <v>0</v>
      </c>
      <c r="R51" s="34">
        <f t="shared" si="28"/>
        <v>0</v>
      </c>
      <c r="S51" s="34">
        <f t="shared" si="28"/>
        <v>0</v>
      </c>
      <c r="T51" s="34">
        <f t="shared" si="28"/>
        <v>0</v>
      </c>
      <c r="U51" s="34">
        <f t="shared" si="28"/>
        <v>0</v>
      </c>
      <c r="V51" s="34">
        <f t="shared" si="28"/>
        <v>0</v>
      </c>
      <c r="W51" s="34">
        <f t="shared" si="28"/>
        <v>0</v>
      </c>
      <c r="X51" s="34">
        <f t="shared" si="28"/>
        <v>0</v>
      </c>
      <c r="Y51" s="34">
        <f t="shared" si="28"/>
        <v>0</v>
      </c>
      <c r="Z51" s="34">
        <f t="shared" si="28"/>
        <v>0</v>
      </c>
      <c r="AA51" s="34">
        <f t="shared" si="28"/>
        <v>0</v>
      </c>
      <c r="AB51" s="34">
        <f t="shared" si="28"/>
        <v>0</v>
      </c>
      <c r="AC51" s="34">
        <f t="shared" si="28"/>
        <v>0</v>
      </c>
      <c r="AD51" s="34">
        <f t="shared" si="28"/>
        <v>0</v>
      </c>
      <c r="AE51" s="34">
        <f t="shared" si="28"/>
        <v>0</v>
      </c>
      <c r="AF51" s="34">
        <f t="shared" si="28"/>
        <v>130</v>
      </c>
      <c r="AG51" s="34">
        <f t="shared" si="28"/>
        <v>40</v>
      </c>
      <c r="AH51" s="34">
        <f t="shared" si="28"/>
        <v>230</v>
      </c>
      <c r="AI51" s="34">
        <f t="shared" si="28"/>
        <v>0</v>
      </c>
      <c r="AJ51" s="34">
        <f t="shared" si="28"/>
        <v>84</v>
      </c>
      <c r="AK51" s="34">
        <f t="shared" si="28"/>
        <v>45</v>
      </c>
      <c r="AL51" s="34">
        <f t="shared" si="28"/>
        <v>171</v>
      </c>
      <c r="AM51" s="34">
        <f t="shared" si="28"/>
        <v>0</v>
      </c>
      <c r="AN51" s="34">
        <f t="shared" si="28"/>
        <v>0</v>
      </c>
      <c r="AO51" s="34">
        <f t="shared" si="28"/>
        <v>0</v>
      </c>
      <c r="AP51" s="34">
        <f t="shared" si="28"/>
        <v>0</v>
      </c>
      <c r="AQ51" s="34">
        <f t="shared" si="28"/>
        <v>16</v>
      </c>
      <c r="AR51" s="34">
        <f t="shared" si="28"/>
        <v>12</v>
      </c>
      <c r="AS51" s="34">
        <f t="shared" si="28"/>
        <v>12.280000000000001</v>
      </c>
      <c r="AT51" s="34">
        <f t="shared" si="28"/>
        <v>28</v>
      </c>
      <c r="AU51" s="34">
        <f t="shared" si="28"/>
        <v>0</v>
      </c>
      <c r="AV51" s="34">
        <f t="shared" si="28"/>
        <v>28</v>
      </c>
    </row>
    <row r="52" spans="1:48" s="7" customFormat="1" ht="29.25" customHeight="1" x14ac:dyDescent="0.25">
      <c r="A52" s="52" t="s">
        <v>10</v>
      </c>
      <c r="B52" s="44" t="s">
        <v>118</v>
      </c>
      <c r="C52" s="37" t="s">
        <v>61</v>
      </c>
      <c r="D52" s="30">
        <f t="shared" ref="D52:D60" si="29">SUM(E52,N52)</f>
        <v>50</v>
      </c>
      <c r="E52" s="30">
        <f t="shared" ref="E52:E60" si="30">SUM(F52:G52,M52)</f>
        <v>20</v>
      </c>
      <c r="F52" s="31">
        <f t="shared" ref="F52:F60" si="31">SUM(O52,S52,W52,AA52,AE52,AI52)</f>
        <v>0</v>
      </c>
      <c r="G52" s="31">
        <f t="shared" ref="G52:G60" si="32">SUM(P52,T52,X52,AB52,AF52,AJ52)</f>
        <v>15</v>
      </c>
      <c r="H52" s="32">
        <v>15</v>
      </c>
      <c r="I52" s="32"/>
      <c r="J52" s="32"/>
      <c r="K52" s="32"/>
      <c r="L52" s="32"/>
      <c r="M52" s="31">
        <f t="shared" si="25"/>
        <v>5</v>
      </c>
      <c r="N52" s="30">
        <f t="shared" ref="N52:N60" si="33">SUM(R52,V52,Z52,AD52,AH52,AL52)</f>
        <v>30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>
        <v>15</v>
      </c>
      <c r="AG52" s="41">
        <v>5</v>
      </c>
      <c r="AH52" s="41">
        <v>30</v>
      </c>
      <c r="AI52" s="41"/>
      <c r="AJ52" s="41"/>
      <c r="AK52" s="41"/>
      <c r="AL52" s="41"/>
      <c r="AM52" s="36"/>
      <c r="AN52" s="36"/>
      <c r="AO52" s="36"/>
      <c r="AP52" s="36"/>
      <c r="AQ52" s="36">
        <v>2</v>
      </c>
      <c r="AR52" s="36"/>
      <c r="AS52" s="33">
        <f t="shared" ref="AS52:AS57" si="34">E52/25</f>
        <v>0.8</v>
      </c>
      <c r="AT52" s="33">
        <f t="shared" ref="AT52:AT60" si="35">SUM(AM52:AR52)</f>
        <v>2</v>
      </c>
      <c r="AU52" s="33"/>
      <c r="AV52" s="33">
        <f t="shared" ref="AV52:AV60" si="36">SUM(AM52:AR52)</f>
        <v>2</v>
      </c>
    </row>
    <row r="53" spans="1:48" s="7" customFormat="1" ht="29.25" customHeight="1" x14ac:dyDescent="0.25">
      <c r="A53" s="52" t="s">
        <v>9</v>
      </c>
      <c r="B53" s="38" t="s">
        <v>230</v>
      </c>
      <c r="C53" s="39" t="s">
        <v>146</v>
      </c>
      <c r="D53" s="30">
        <f t="shared" si="29"/>
        <v>75</v>
      </c>
      <c r="E53" s="30">
        <f t="shared" si="30"/>
        <v>32</v>
      </c>
      <c r="F53" s="31">
        <f t="shared" si="31"/>
        <v>0</v>
      </c>
      <c r="G53" s="31">
        <f t="shared" si="32"/>
        <v>27</v>
      </c>
      <c r="H53" s="32">
        <v>27</v>
      </c>
      <c r="I53" s="32"/>
      <c r="J53" s="32"/>
      <c r="K53" s="32"/>
      <c r="L53" s="32"/>
      <c r="M53" s="31">
        <f t="shared" si="25"/>
        <v>5</v>
      </c>
      <c r="N53" s="30">
        <f t="shared" si="33"/>
        <v>43</v>
      </c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>
        <v>27</v>
      </c>
      <c r="AG53" s="42">
        <v>5</v>
      </c>
      <c r="AH53" s="42">
        <v>43</v>
      </c>
      <c r="AI53" s="42"/>
      <c r="AJ53" s="42"/>
      <c r="AK53" s="42"/>
      <c r="AL53" s="42"/>
      <c r="AM53" s="36"/>
      <c r="AN53" s="36"/>
      <c r="AO53" s="36"/>
      <c r="AP53" s="36"/>
      <c r="AQ53" s="36">
        <v>3</v>
      </c>
      <c r="AR53" s="36"/>
      <c r="AS53" s="33">
        <f t="shared" si="34"/>
        <v>1.28</v>
      </c>
      <c r="AT53" s="33">
        <f t="shared" si="35"/>
        <v>3</v>
      </c>
      <c r="AU53" s="33"/>
      <c r="AV53" s="33">
        <f t="shared" si="36"/>
        <v>3</v>
      </c>
    </row>
    <row r="54" spans="1:48" s="7" customFormat="1" ht="27.75" customHeight="1" x14ac:dyDescent="0.25">
      <c r="A54" s="52" t="s">
        <v>8</v>
      </c>
      <c r="B54" s="38" t="s">
        <v>167</v>
      </c>
      <c r="C54" s="39" t="s">
        <v>147</v>
      </c>
      <c r="D54" s="30">
        <f t="shared" si="29"/>
        <v>150</v>
      </c>
      <c r="E54" s="30">
        <f t="shared" si="30"/>
        <v>60</v>
      </c>
      <c r="F54" s="31">
        <f t="shared" si="31"/>
        <v>0</v>
      </c>
      <c r="G54" s="31">
        <f t="shared" si="32"/>
        <v>35</v>
      </c>
      <c r="H54" s="32">
        <v>35</v>
      </c>
      <c r="I54" s="32"/>
      <c r="J54" s="32"/>
      <c r="K54" s="32"/>
      <c r="L54" s="32"/>
      <c r="M54" s="31">
        <f t="shared" si="25"/>
        <v>25</v>
      </c>
      <c r="N54" s="30">
        <f t="shared" si="33"/>
        <v>90</v>
      </c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>
        <v>15</v>
      </c>
      <c r="AG54" s="42">
        <v>10</v>
      </c>
      <c r="AH54" s="42">
        <v>25</v>
      </c>
      <c r="AI54" s="42"/>
      <c r="AJ54" s="42">
        <v>20</v>
      </c>
      <c r="AK54" s="42">
        <v>15</v>
      </c>
      <c r="AL54" s="42">
        <v>65</v>
      </c>
      <c r="AM54" s="36"/>
      <c r="AN54" s="36"/>
      <c r="AO54" s="36"/>
      <c r="AP54" s="36"/>
      <c r="AQ54" s="36">
        <v>2</v>
      </c>
      <c r="AR54" s="36">
        <v>4</v>
      </c>
      <c r="AS54" s="33">
        <f t="shared" si="34"/>
        <v>2.4</v>
      </c>
      <c r="AT54" s="33">
        <f t="shared" si="35"/>
        <v>6</v>
      </c>
      <c r="AU54" s="33"/>
      <c r="AV54" s="33">
        <f t="shared" si="36"/>
        <v>6</v>
      </c>
    </row>
    <row r="55" spans="1:48" s="7" customFormat="1" ht="29.25" customHeight="1" x14ac:dyDescent="0.25">
      <c r="A55" s="52" t="s">
        <v>7</v>
      </c>
      <c r="B55" s="38" t="s">
        <v>76</v>
      </c>
      <c r="C55" s="39" t="s">
        <v>61</v>
      </c>
      <c r="D55" s="30">
        <f t="shared" si="29"/>
        <v>50</v>
      </c>
      <c r="E55" s="30">
        <f t="shared" si="30"/>
        <v>23</v>
      </c>
      <c r="F55" s="31">
        <f t="shared" si="31"/>
        <v>0</v>
      </c>
      <c r="G55" s="31">
        <f t="shared" si="32"/>
        <v>18</v>
      </c>
      <c r="H55" s="32">
        <v>18</v>
      </c>
      <c r="I55" s="32"/>
      <c r="J55" s="32"/>
      <c r="K55" s="32"/>
      <c r="L55" s="32"/>
      <c r="M55" s="31">
        <f t="shared" si="25"/>
        <v>5</v>
      </c>
      <c r="N55" s="30">
        <f t="shared" si="33"/>
        <v>27</v>
      </c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>
        <v>18</v>
      </c>
      <c r="AG55" s="42">
        <v>5</v>
      </c>
      <c r="AH55" s="42">
        <v>27</v>
      </c>
      <c r="AI55" s="42"/>
      <c r="AJ55" s="42"/>
      <c r="AK55" s="42"/>
      <c r="AL55" s="42"/>
      <c r="AM55" s="36"/>
      <c r="AN55" s="36"/>
      <c r="AO55" s="36"/>
      <c r="AP55" s="36"/>
      <c r="AQ55" s="36">
        <v>2</v>
      </c>
      <c r="AR55" s="36"/>
      <c r="AS55" s="33">
        <f t="shared" si="34"/>
        <v>0.92</v>
      </c>
      <c r="AT55" s="33">
        <f t="shared" si="35"/>
        <v>2</v>
      </c>
      <c r="AU55" s="33"/>
      <c r="AV55" s="33">
        <f t="shared" si="36"/>
        <v>2</v>
      </c>
    </row>
    <row r="56" spans="1:48" s="7" customFormat="1" ht="31.5" customHeight="1" x14ac:dyDescent="0.25">
      <c r="A56" s="52" t="s">
        <v>6</v>
      </c>
      <c r="B56" s="38" t="s">
        <v>114</v>
      </c>
      <c r="C56" s="39" t="s">
        <v>61</v>
      </c>
      <c r="D56" s="30">
        <f t="shared" si="29"/>
        <v>75</v>
      </c>
      <c r="E56" s="30">
        <f t="shared" si="30"/>
        <v>32</v>
      </c>
      <c r="F56" s="31">
        <f t="shared" si="31"/>
        <v>0</v>
      </c>
      <c r="G56" s="31">
        <f t="shared" si="32"/>
        <v>27</v>
      </c>
      <c r="H56" s="32">
        <v>27</v>
      </c>
      <c r="I56" s="32"/>
      <c r="J56" s="32"/>
      <c r="K56" s="32"/>
      <c r="L56" s="32"/>
      <c r="M56" s="31">
        <f t="shared" si="25"/>
        <v>5</v>
      </c>
      <c r="N56" s="30">
        <f t="shared" si="33"/>
        <v>43</v>
      </c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>
        <v>27</v>
      </c>
      <c r="AG56" s="42">
        <v>5</v>
      </c>
      <c r="AH56" s="42">
        <v>43</v>
      </c>
      <c r="AI56" s="42"/>
      <c r="AJ56" s="42"/>
      <c r="AK56" s="42"/>
      <c r="AL56" s="42"/>
      <c r="AM56" s="36"/>
      <c r="AN56" s="36"/>
      <c r="AO56" s="36"/>
      <c r="AP56" s="36"/>
      <c r="AQ56" s="36">
        <v>3</v>
      </c>
      <c r="AR56" s="36"/>
      <c r="AS56" s="33">
        <f t="shared" si="34"/>
        <v>1.28</v>
      </c>
      <c r="AT56" s="33">
        <f t="shared" si="35"/>
        <v>3</v>
      </c>
      <c r="AU56" s="33"/>
      <c r="AV56" s="33">
        <f t="shared" si="36"/>
        <v>3</v>
      </c>
    </row>
    <row r="57" spans="1:48" s="7" customFormat="1" ht="29.25" customHeight="1" x14ac:dyDescent="0.25">
      <c r="A57" s="52" t="s">
        <v>5</v>
      </c>
      <c r="B57" s="38" t="s">
        <v>115</v>
      </c>
      <c r="C57" s="39" t="s">
        <v>104</v>
      </c>
      <c r="D57" s="30">
        <f t="shared" si="29"/>
        <v>75</v>
      </c>
      <c r="E57" s="30">
        <f t="shared" si="30"/>
        <v>36</v>
      </c>
      <c r="F57" s="31">
        <f t="shared" si="31"/>
        <v>0</v>
      </c>
      <c r="G57" s="31">
        <f t="shared" si="32"/>
        <v>26</v>
      </c>
      <c r="H57" s="32">
        <v>26</v>
      </c>
      <c r="I57" s="32"/>
      <c r="J57" s="32"/>
      <c r="K57" s="32"/>
      <c r="L57" s="32"/>
      <c r="M57" s="31">
        <f t="shared" si="25"/>
        <v>10</v>
      </c>
      <c r="N57" s="30">
        <f t="shared" si="33"/>
        <v>39</v>
      </c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>
        <v>13</v>
      </c>
      <c r="AG57" s="42"/>
      <c r="AH57" s="42">
        <v>12</v>
      </c>
      <c r="AI57" s="42"/>
      <c r="AJ57" s="42">
        <v>13</v>
      </c>
      <c r="AK57" s="42">
        <v>10</v>
      </c>
      <c r="AL57" s="42">
        <v>27</v>
      </c>
      <c r="AM57" s="36"/>
      <c r="AN57" s="36"/>
      <c r="AO57" s="36"/>
      <c r="AP57" s="36"/>
      <c r="AQ57" s="36">
        <v>1</v>
      </c>
      <c r="AR57" s="36">
        <v>2</v>
      </c>
      <c r="AS57" s="33">
        <f t="shared" si="34"/>
        <v>1.44</v>
      </c>
      <c r="AT57" s="33">
        <f t="shared" si="35"/>
        <v>3</v>
      </c>
      <c r="AU57" s="33"/>
      <c r="AV57" s="33">
        <f t="shared" si="36"/>
        <v>3</v>
      </c>
    </row>
    <row r="58" spans="1:48" s="7" customFormat="1" ht="31.5" customHeight="1" x14ac:dyDescent="0.25">
      <c r="A58" s="52" t="s">
        <v>20</v>
      </c>
      <c r="B58" s="85" t="s">
        <v>163</v>
      </c>
      <c r="C58" s="39" t="s">
        <v>100</v>
      </c>
      <c r="D58" s="30">
        <f t="shared" si="29"/>
        <v>100</v>
      </c>
      <c r="E58" s="30">
        <f t="shared" si="30"/>
        <v>42</v>
      </c>
      <c r="F58" s="31">
        <f t="shared" si="31"/>
        <v>0</v>
      </c>
      <c r="G58" s="31">
        <f t="shared" si="32"/>
        <v>27</v>
      </c>
      <c r="H58" s="32">
        <v>27</v>
      </c>
      <c r="I58" s="32"/>
      <c r="J58" s="32"/>
      <c r="K58" s="32"/>
      <c r="L58" s="32"/>
      <c r="M58" s="31">
        <f t="shared" si="25"/>
        <v>15</v>
      </c>
      <c r="N58" s="30">
        <f t="shared" si="33"/>
        <v>58</v>
      </c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>
        <v>27</v>
      </c>
      <c r="AK58" s="42">
        <v>15</v>
      </c>
      <c r="AL58" s="42">
        <v>58</v>
      </c>
      <c r="AM58" s="36"/>
      <c r="AN58" s="36"/>
      <c r="AO58" s="36"/>
      <c r="AP58" s="36"/>
      <c r="AQ58" s="36"/>
      <c r="AR58" s="36">
        <v>4</v>
      </c>
      <c r="AS58" s="33">
        <v>2</v>
      </c>
      <c r="AT58" s="33">
        <f t="shared" si="35"/>
        <v>4</v>
      </c>
      <c r="AU58" s="33"/>
      <c r="AV58" s="33">
        <f t="shared" si="36"/>
        <v>4</v>
      </c>
    </row>
    <row r="59" spans="1:48" s="7" customFormat="1" ht="27.75" customHeight="1" x14ac:dyDescent="0.25">
      <c r="A59" s="52" t="s">
        <v>64</v>
      </c>
      <c r="B59" s="45" t="s">
        <v>117</v>
      </c>
      <c r="C59" s="40" t="s">
        <v>100</v>
      </c>
      <c r="D59" s="30">
        <f t="shared" si="29"/>
        <v>50</v>
      </c>
      <c r="E59" s="30">
        <f t="shared" si="30"/>
        <v>29</v>
      </c>
      <c r="F59" s="31">
        <f t="shared" si="31"/>
        <v>0</v>
      </c>
      <c r="G59" s="31">
        <f t="shared" si="32"/>
        <v>24</v>
      </c>
      <c r="H59" s="32">
        <v>24</v>
      </c>
      <c r="I59" s="32"/>
      <c r="J59" s="32"/>
      <c r="K59" s="32"/>
      <c r="L59" s="32"/>
      <c r="M59" s="31">
        <f t="shared" si="25"/>
        <v>5</v>
      </c>
      <c r="N59" s="30">
        <f t="shared" si="33"/>
        <v>21</v>
      </c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>
        <v>24</v>
      </c>
      <c r="AK59" s="43">
        <v>5</v>
      </c>
      <c r="AL59" s="43">
        <v>21</v>
      </c>
      <c r="AM59" s="36"/>
      <c r="AN59" s="36"/>
      <c r="AO59" s="36"/>
      <c r="AP59" s="36"/>
      <c r="AQ59" s="36"/>
      <c r="AR59" s="36">
        <v>2</v>
      </c>
      <c r="AS59" s="33">
        <f>E59/25</f>
        <v>1.1599999999999999</v>
      </c>
      <c r="AT59" s="33">
        <f t="shared" si="35"/>
        <v>2</v>
      </c>
      <c r="AU59" s="33"/>
      <c r="AV59" s="33">
        <f t="shared" si="36"/>
        <v>2</v>
      </c>
    </row>
    <row r="60" spans="1:48" s="7" customFormat="1" ht="49.2" x14ac:dyDescent="0.25">
      <c r="A60" s="52" t="s">
        <v>65</v>
      </c>
      <c r="B60" s="87" t="s">
        <v>164</v>
      </c>
      <c r="C60" s="39" t="s">
        <v>61</v>
      </c>
      <c r="D60" s="30">
        <f t="shared" si="29"/>
        <v>75</v>
      </c>
      <c r="E60" s="30">
        <f t="shared" si="30"/>
        <v>25</v>
      </c>
      <c r="F60" s="31">
        <f t="shared" si="31"/>
        <v>0</v>
      </c>
      <c r="G60" s="31">
        <f t="shared" si="32"/>
        <v>15</v>
      </c>
      <c r="H60" s="32">
        <v>15</v>
      </c>
      <c r="I60" s="32"/>
      <c r="J60" s="32"/>
      <c r="K60" s="32"/>
      <c r="L60" s="32"/>
      <c r="M60" s="31">
        <f t="shared" si="25"/>
        <v>10</v>
      </c>
      <c r="N60" s="30">
        <f t="shared" si="33"/>
        <v>50</v>
      </c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>
        <v>15</v>
      </c>
      <c r="AG60" s="43">
        <v>10</v>
      </c>
      <c r="AH60" s="43">
        <v>50</v>
      </c>
      <c r="AI60" s="43"/>
      <c r="AJ60" s="43"/>
      <c r="AK60" s="43"/>
      <c r="AL60" s="43"/>
      <c r="AM60" s="36"/>
      <c r="AN60" s="36"/>
      <c r="AO60" s="36"/>
      <c r="AP60" s="36"/>
      <c r="AQ60" s="36">
        <v>3</v>
      </c>
      <c r="AR60" s="36"/>
      <c r="AS60" s="33">
        <f>E60/25</f>
        <v>1</v>
      </c>
      <c r="AT60" s="33">
        <f t="shared" si="35"/>
        <v>3</v>
      </c>
      <c r="AU60" s="33"/>
      <c r="AV60" s="33">
        <f t="shared" si="36"/>
        <v>3</v>
      </c>
    </row>
    <row r="61" spans="1:48" s="10" customFormat="1" ht="60.75" customHeight="1" x14ac:dyDescent="0.25">
      <c r="A61" s="113" t="s">
        <v>109</v>
      </c>
      <c r="B61" s="35" t="s">
        <v>111</v>
      </c>
      <c r="C61" s="113"/>
      <c r="D61" s="29">
        <f t="shared" ref="D61:AU61" si="37">SUM(D62:D70)</f>
        <v>700</v>
      </c>
      <c r="E61" s="29">
        <f t="shared" si="37"/>
        <v>299</v>
      </c>
      <c r="F61" s="34">
        <f t="shared" si="37"/>
        <v>0</v>
      </c>
      <c r="G61" s="34">
        <f t="shared" si="37"/>
        <v>214</v>
      </c>
      <c r="H61" s="34">
        <f t="shared" si="37"/>
        <v>214</v>
      </c>
      <c r="I61" s="34">
        <f t="shared" si="37"/>
        <v>0</v>
      </c>
      <c r="J61" s="34">
        <f t="shared" si="37"/>
        <v>0</v>
      </c>
      <c r="K61" s="34">
        <f t="shared" si="37"/>
        <v>0</v>
      </c>
      <c r="L61" s="34">
        <f t="shared" si="37"/>
        <v>0</v>
      </c>
      <c r="M61" s="34">
        <f t="shared" si="37"/>
        <v>85</v>
      </c>
      <c r="N61" s="29">
        <f t="shared" si="37"/>
        <v>401</v>
      </c>
      <c r="O61" s="34">
        <f t="shared" si="37"/>
        <v>0</v>
      </c>
      <c r="P61" s="34">
        <f t="shared" si="37"/>
        <v>0</v>
      </c>
      <c r="Q61" s="34">
        <f t="shared" si="37"/>
        <v>0</v>
      </c>
      <c r="R61" s="34">
        <f t="shared" si="37"/>
        <v>0</v>
      </c>
      <c r="S61" s="34">
        <f t="shared" si="37"/>
        <v>0</v>
      </c>
      <c r="T61" s="34">
        <f t="shared" si="37"/>
        <v>0</v>
      </c>
      <c r="U61" s="34">
        <f t="shared" si="37"/>
        <v>0</v>
      </c>
      <c r="V61" s="34">
        <f t="shared" si="37"/>
        <v>0</v>
      </c>
      <c r="W61" s="34">
        <f t="shared" si="37"/>
        <v>0</v>
      </c>
      <c r="X61" s="34">
        <f t="shared" si="37"/>
        <v>0</v>
      </c>
      <c r="Y61" s="34">
        <f t="shared" si="37"/>
        <v>0</v>
      </c>
      <c r="Z61" s="34">
        <f t="shared" si="37"/>
        <v>0</v>
      </c>
      <c r="AA61" s="34">
        <f t="shared" si="37"/>
        <v>0</v>
      </c>
      <c r="AB61" s="34">
        <f t="shared" si="37"/>
        <v>0</v>
      </c>
      <c r="AC61" s="34">
        <f t="shared" si="37"/>
        <v>0</v>
      </c>
      <c r="AD61" s="34">
        <f t="shared" si="37"/>
        <v>0</v>
      </c>
      <c r="AE61" s="34">
        <f t="shared" si="37"/>
        <v>0</v>
      </c>
      <c r="AF61" s="34">
        <f t="shared" si="37"/>
        <v>137</v>
      </c>
      <c r="AG61" s="34">
        <f t="shared" si="37"/>
        <v>40</v>
      </c>
      <c r="AH61" s="34">
        <f t="shared" si="37"/>
        <v>223</v>
      </c>
      <c r="AI61" s="34">
        <f t="shared" si="37"/>
        <v>0</v>
      </c>
      <c r="AJ61" s="34">
        <f t="shared" si="37"/>
        <v>77</v>
      </c>
      <c r="AK61" s="34">
        <f t="shared" si="37"/>
        <v>45</v>
      </c>
      <c r="AL61" s="34">
        <f t="shared" si="37"/>
        <v>178</v>
      </c>
      <c r="AM61" s="34">
        <f t="shared" si="37"/>
        <v>0</v>
      </c>
      <c r="AN61" s="34">
        <f t="shared" si="37"/>
        <v>0</v>
      </c>
      <c r="AO61" s="34">
        <f t="shared" si="37"/>
        <v>0</v>
      </c>
      <c r="AP61" s="34">
        <f t="shared" si="37"/>
        <v>0</v>
      </c>
      <c r="AQ61" s="34">
        <f t="shared" si="37"/>
        <v>16</v>
      </c>
      <c r="AR61" s="34">
        <f t="shared" si="37"/>
        <v>12</v>
      </c>
      <c r="AS61" s="34">
        <f t="shared" si="37"/>
        <v>11.959999999999999</v>
      </c>
      <c r="AT61" s="34">
        <f t="shared" si="37"/>
        <v>28</v>
      </c>
      <c r="AU61" s="34">
        <f t="shared" si="37"/>
        <v>0</v>
      </c>
      <c r="AV61" s="34">
        <f>SUM(AV62:AV70)</f>
        <v>28</v>
      </c>
    </row>
    <row r="62" spans="1:48" s="7" customFormat="1" ht="27.75" customHeight="1" x14ac:dyDescent="0.25">
      <c r="A62" s="52" t="s">
        <v>10</v>
      </c>
      <c r="B62" s="44" t="s">
        <v>120</v>
      </c>
      <c r="C62" s="37" t="s">
        <v>61</v>
      </c>
      <c r="D62" s="30">
        <f t="shared" ref="D62:D70" si="38">SUM(E62,N62)</f>
        <v>50</v>
      </c>
      <c r="E62" s="30">
        <f t="shared" ref="E62:E70" si="39">SUM(F62:G62,M62)</f>
        <v>17</v>
      </c>
      <c r="F62" s="31">
        <f t="shared" ref="F62:F70" si="40">SUM(O62,S62,W62,AA62,AE62,AI62)</f>
        <v>0</v>
      </c>
      <c r="G62" s="31">
        <f t="shared" ref="G62:G70" si="41">SUM(P62,T62,X62,AB62,AF62,AJ62)</f>
        <v>12</v>
      </c>
      <c r="H62" s="32">
        <v>12</v>
      </c>
      <c r="I62" s="32"/>
      <c r="J62" s="32"/>
      <c r="K62" s="32"/>
      <c r="L62" s="32"/>
      <c r="M62" s="31">
        <f t="shared" ref="M62:M69" si="42">SUM(Q62,U62,Y62,AC62,AG62,AK62)</f>
        <v>5</v>
      </c>
      <c r="N62" s="30">
        <f t="shared" ref="N62:N70" si="43">SUM(R62,V62,Z62,AD62,AH62,AL62)</f>
        <v>33</v>
      </c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6"/>
      <c r="AF62" s="46">
        <v>12</v>
      </c>
      <c r="AG62" s="46">
        <v>5</v>
      </c>
      <c r="AH62" s="46">
        <v>33</v>
      </c>
      <c r="AI62" s="46"/>
      <c r="AJ62" s="46"/>
      <c r="AK62" s="46"/>
      <c r="AL62" s="46"/>
      <c r="AM62" s="36"/>
      <c r="AN62" s="36"/>
      <c r="AO62" s="36"/>
      <c r="AP62" s="36"/>
      <c r="AQ62" s="36">
        <v>2</v>
      </c>
      <c r="AR62" s="36"/>
      <c r="AS62" s="33">
        <f t="shared" ref="AS62:AS70" si="44">E62/25</f>
        <v>0.68</v>
      </c>
      <c r="AT62" s="33">
        <f t="shared" ref="AT62:AT70" si="45">SUM(AM62:AR62)</f>
        <v>2</v>
      </c>
      <c r="AU62" s="33"/>
      <c r="AV62" s="33">
        <f t="shared" ref="AV62:AV70" si="46">SUM(AM62:AR62)</f>
        <v>2</v>
      </c>
    </row>
    <row r="63" spans="1:48" s="7" customFormat="1" ht="31.5" customHeight="1" x14ac:dyDescent="0.25">
      <c r="A63" s="52" t="s">
        <v>9</v>
      </c>
      <c r="B63" s="38" t="s">
        <v>121</v>
      </c>
      <c r="C63" s="39" t="s">
        <v>61</v>
      </c>
      <c r="D63" s="30">
        <f t="shared" si="38"/>
        <v>50</v>
      </c>
      <c r="E63" s="30">
        <f t="shared" si="39"/>
        <v>20</v>
      </c>
      <c r="F63" s="31">
        <f t="shared" si="40"/>
        <v>0</v>
      </c>
      <c r="G63" s="31">
        <f t="shared" si="41"/>
        <v>15</v>
      </c>
      <c r="H63" s="32">
        <v>15</v>
      </c>
      <c r="I63" s="32"/>
      <c r="J63" s="32"/>
      <c r="K63" s="32"/>
      <c r="L63" s="32"/>
      <c r="M63" s="31">
        <f t="shared" si="42"/>
        <v>5</v>
      </c>
      <c r="N63" s="30">
        <f t="shared" si="43"/>
        <v>30</v>
      </c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7"/>
      <c r="AF63" s="47">
        <v>15</v>
      </c>
      <c r="AG63" s="47">
        <v>5</v>
      </c>
      <c r="AH63" s="47">
        <v>30</v>
      </c>
      <c r="AI63" s="47"/>
      <c r="AJ63" s="47"/>
      <c r="AK63" s="47"/>
      <c r="AL63" s="47"/>
      <c r="AM63" s="36"/>
      <c r="AN63" s="36"/>
      <c r="AO63" s="36"/>
      <c r="AP63" s="36"/>
      <c r="AQ63" s="36">
        <v>2</v>
      </c>
      <c r="AR63" s="36"/>
      <c r="AS63" s="33">
        <f t="shared" si="44"/>
        <v>0.8</v>
      </c>
      <c r="AT63" s="33">
        <f t="shared" si="45"/>
        <v>2</v>
      </c>
      <c r="AU63" s="33"/>
      <c r="AV63" s="33">
        <f t="shared" si="46"/>
        <v>2</v>
      </c>
    </row>
    <row r="64" spans="1:48" s="7" customFormat="1" ht="73.8" x14ac:dyDescent="0.25">
      <c r="A64" s="52" t="s">
        <v>8</v>
      </c>
      <c r="B64" s="38" t="s">
        <v>229</v>
      </c>
      <c r="C64" s="39" t="s">
        <v>100</v>
      </c>
      <c r="D64" s="30">
        <f t="shared" si="38"/>
        <v>75</v>
      </c>
      <c r="E64" s="30">
        <f t="shared" si="39"/>
        <v>30</v>
      </c>
      <c r="F64" s="31">
        <f t="shared" si="40"/>
        <v>0</v>
      </c>
      <c r="G64" s="31">
        <f t="shared" si="41"/>
        <v>15</v>
      </c>
      <c r="H64" s="32">
        <v>15</v>
      </c>
      <c r="I64" s="32"/>
      <c r="J64" s="32"/>
      <c r="K64" s="32"/>
      <c r="L64" s="32"/>
      <c r="M64" s="31">
        <f t="shared" si="42"/>
        <v>15</v>
      </c>
      <c r="N64" s="30">
        <f t="shared" si="43"/>
        <v>45</v>
      </c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7"/>
      <c r="AF64" s="47"/>
      <c r="AG64" s="47"/>
      <c r="AH64" s="47"/>
      <c r="AI64" s="47"/>
      <c r="AJ64" s="47">
        <v>15</v>
      </c>
      <c r="AK64" s="47">
        <v>15</v>
      </c>
      <c r="AL64" s="47">
        <v>45</v>
      </c>
      <c r="AM64" s="36"/>
      <c r="AN64" s="36"/>
      <c r="AO64" s="36"/>
      <c r="AP64" s="36"/>
      <c r="AQ64" s="36"/>
      <c r="AR64" s="36">
        <v>3</v>
      </c>
      <c r="AS64" s="33">
        <f t="shared" si="44"/>
        <v>1.2</v>
      </c>
      <c r="AT64" s="33">
        <f t="shared" si="45"/>
        <v>3</v>
      </c>
      <c r="AU64" s="33"/>
      <c r="AV64" s="33">
        <f t="shared" si="46"/>
        <v>3</v>
      </c>
    </row>
    <row r="65" spans="1:51" s="7" customFormat="1" x14ac:dyDescent="0.25">
      <c r="A65" s="52" t="s">
        <v>7</v>
      </c>
      <c r="B65" s="85" t="s">
        <v>162</v>
      </c>
      <c r="C65" s="39" t="s">
        <v>147</v>
      </c>
      <c r="D65" s="30">
        <f t="shared" si="38"/>
        <v>125</v>
      </c>
      <c r="E65" s="30">
        <f t="shared" si="39"/>
        <v>55</v>
      </c>
      <c r="F65" s="31">
        <f t="shared" si="40"/>
        <v>0</v>
      </c>
      <c r="G65" s="31">
        <f t="shared" si="41"/>
        <v>40</v>
      </c>
      <c r="H65" s="32">
        <v>40</v>
      </c>
      <c r="I65" s="32"/>
      <c r="J65" s="32"/>
      <c r="K65" s="32"/>
      <c r="L65" s="32"/>
      <c r="M65" s="31">
        <f t="shared" si="42"/>
        <v>15</v>
      </c>
      <c r="N65" s="30">
        <f t="shared" si="43"/>
        <v>70</v>
      </c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7"/>
      <c r="AF65" s="47">
        <v>20</v>
      </c>
      <c r="AG65" s="47">
        <v>5</v>
      </c>
      <c r="AH65" s="47">
        <v>25</v>
      </c>
      <c r="AI65" s="47"/>
      <c r="AJ65" s="47">
        <v>20</v>
      </c>
      <c r="AK65" s="47">
        <v>10</v>
      </c>
      <c r="AL65" s="47">
        <v>45</v>
      </c>
      <c r="AM65" s="36"/>
      <c r="AN65" s="36"/>
      <c r="AO65" s="36"/>
      <c r="AP65" s="36"/>
      <c r="AQ65" s="36">
        <v>2</v>
      </c>
      <c r="AR65" s="36">
        <v>3</v>
      </c>
      <c r="AS65" s="33">
        <f t="shared" si="44"/>
        <v>2.2000000000000002</v>
      </c>
      <c r="AT65" s="33">
        <f t="shared" si="45"/>
        <v>5</v>
      </c>
      <c r="AU65" s="33"/>
      <c r="AV65" s="33">
        <f t="shared" si="46"/>
        <v>5</v>
      </c>
    </row>
    <row r="66" spans="1:51" s="7" customFormat="1" x14ac:dyDescent="0.25">
      <c r="A66" s="52" t="s">
        <v>6</v>
      </c>
      <c r="B66" s="38" t="s">
        <v>122</v>
      </c>
      <c r="C66" s="39" t="s">
        <v>100</v>
      </c>
      <c r="D66" s="30">
        <f t="shared" si="38"/>
        <v>75</v>
      </c>
      <c r="E66" s="30">
        <f t="shared" si="39"/>
        <v>32</v>
      </c>
      <c r="F66" s="31">
        <f t="shared" si="40"/>
        <v>0</v>
      </c>
      <c r="G66" s="31">
        <f t="shared" si="41"/>
        <v>27</v>
      </c>
      <c r="H66" s="32">
        <v>27</v>
      </c>
      <c r="I66" s="32"/>
      <c r="J66" s="32"/>
      <c r="K66" s="32"/>
      <c r="L66" s="32"/>
      <c r="M66" s="31">
        <f t="shared" si="42"/>
        <v>5</v>
      </c>
      <c r="N66" s="30">
        <f t="shared" si="43"/>
        <v>43</v>
      </c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7"/>
      <c r="AF66" s="47"/>
      <c r="AG66" s="47"/>
      <c r="AH66" s="47"/>
      <c r="AI66" s="47"/>
      <c r="AJ66" s="47">
        <v>27</v>
      </c>
      <c r="AK66" s="47">
        <v>5</v>
      </c>
      <c r="AL66" s="47">
        <v>43</v>
      </c>
      <c r="AM66" s="36"/>
      <c r="AN66" s="36"/>
      <c r="AO66" s="36"/>
      <c r="AP66" s="36"/>
      <c r="AQ66" s="36"/>
      <c r="AR66" s="36">
        <v>3</v>
      </c>
      <c r="AS66" s="33">
        <f t="shared" si="44"/>
        <v>1.28</v>
      </c>
      <c r="AT66" s="33">
        <f t="shared" si="45"/>
        <v>3</v>
      </c>
      <c r="AU66" s="33"/>
      <c r="AV66" s="33">
        <f t="shared" si="46"/>
        <v>3</v>
      </c>
    </row>
    <row r="67" spans="1:51" s="7" customFormat="1" ht="33" customHeight="1" x14ac:dyDescent="0.25">
      <c r="A67" s="52" t="s">
        <v>5</v>
      </c>
      <c r="B67" s="85" t="s">
        <v>165</v>
      </c>
      <c r="C67" s="39" t="s">
        <v>61</v>
      </c>
      <c r="D67" s="30">
        <f t="shared" si="38"/>
        <v>75</v>
      </c>
      <c r="E67" s="30">
        <f t="shared" si="39"/>
        <v>29</v>
      </c>
      <c r="F67" s="31">
        <f t="shared" si="40"/>
        <v>0</v>
      </c>
      <c r="G67" s="31">
        <f t="shared" si="41"/>
        <v>24</v>
      </c>
      <c r="H67" s="32">
        <v>24</v>
      </c>
      <c r="I67" s="32"/>
      <c r="J67" s="32"/>
      <c r="K67" s="32"/>
      <c r="L67" s="32"/>
      <c r="M67" s="31">
        <f t="shared" si="42"/>
        <v>5</v>
      </c>
      <c r="N67" s="30">
        <f t="shared" si="43"/>
        <v>46</v>
      </c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7"/>
      <c r="AF67" s="47">
        <v>24</v>
      </c>
      <c r="AG67" s="47">
        <v>5</v>
      </c>
      <c r="AH67" s="47">
        <v>46</v>
      </c>
      <c r="AI67" s="47"/>
      <c r="AJ67" s="47"/>
      <c r="AK67" s="47"/>
      <c r="AL67" s="47"/>
      <c r="AM67" s="36"/>
      <c r="AN67" s="36"/>
      <c r="AO67" s="36"/>
      <c r="AP67" s="36"/>
      <c r="AQ67" s="36">
        <v>3</v>
      </c>
      <c r="AR67" s="36"/>
      <c r="AS67" s="33">
        <f t="shared" si="44"/>
        <v>1.1599999999999999</v>
      </c>
      <c r="AT67" s="33">
        <f t="shared" si="45"/>
        <v>3</v>
      </c>
      <c r="AU67" s="33"/>
      <c r="AV67" s="33">
        <f t="shared" si="46"/>
        <v>3</v>
      </c>
    </row>
    <row r="68" spans="1:51" s="7" customFormat="1" ht="49.2" x14ac:dyDescent="0.25">
      <c r="A68" s="52" t="s">
        <v>20</v>
      </c>
      <c r="B68" s="85" t="s">
        <v>166</v>
      </c>
      <c r="C68" s="39" t="s">
        <v>146</v>
      </c>
      <c r="D68" s="30">
        <f t="shared" si="38"/>
        <v>75</v>
      </c>
      <c r="E68" s="30">
        <f t="shared" si="39"/>
        <v>32</v>
      </c>
      <c r="F68" s="31">
        <f t="shared" si="40"/>
        <v>0</v>
      </c>
      <c r="G68" s="31">
        <f t="shared" si="41"/>
        <v>27</v>
      </c>
      <c r="H68" s="32">
        <v>27</v>
      </c>
      <c r="I68" s="32"/>
      <c r="J68" s="32"/>
      <c r="K68" s="32"/>
      <c r="L68" s="32"/>
      <c r="M68" s="31">
        <f t="shared" si="42"/>
        <v>5</v>
      </c>
      <c r="N68" s="30">
        <f t="shared" si="43"/>
        <v>43</v>
      </c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7"/>
      <c r="AF68" s="47">
        <v>27</v>
      </c>
      <c r="AG68" s="47">
        <v>5</v>
      </c>
      <c r="AH68" s="47">
        <v>43</v>
      </c>
      <c r="AI68" s="47"/>
      <c r="AJ68" s="47"/>
      <c r="AK68" s="47"/>
      <c r="AL68" s="47"/>
      <c r="AM68" s="36"/>
      <c r="AN68" s="36"/>
      <c r="AO68" s="36"/>
      <c r="AP68" s="36"/>
      <c r="AQ68" s="36">
        <v>3</v>
      </c>
      <c r="AR68" s="36"/>
      <c r="AS68" s="33">
        <f t="shared" si="44"/>
        <v>1.28</v>
      </c>
      <c r="AT68" s="33">
        <f t="shared" si="45"/>
        <v>3</v>
      </c>
      <c r="AU68" s="33"/>
      <c r="AV68" s="33">
        <f t="shared" si="46"/>
        <v>3</v>
      </c>
    </row>
    <row r="69" spans="1:51" s="7" customFormat="1" ht="25.5" customHeight="1" x14ac:dyDescent="0.25">
      <c r="A69" s="52" t="s">
        <v>64</v>
      </c>
      <c r="B69" s="45" t="s">
        <v>116</v>
      </c>
      <c r="C69" s="40" t="s">
        <v>104</v>
      </c>
      <c r="D69" s="30">
        <f t="shared" si="38"/>
        <v>125</v>
      </c>
      <c r="E69" s="30">
        <f t="shared" si="39"/>
        <v>59</v>
      </c>
      <c r="F69" s="31">
        <f t="shared" si="40"/>
        <v>0</v>
      </c>
      <c r="G69" s="31">
        <f t="shared" si="41"/>
        <v>39</v>
      </c>
      <c r="H69" s="32">
        <v>39</v>
      </c>
      <c r="I69" s="32"/>
      <c r="J69" s="32"/>
      <c r="K69" s="32"/>
      <c r="L69" s="32"/>
      <c r="M69" s="31">
        <f t="shared" si="42"/>
        <v>20</v>
      </c>
      <c r="N69" s="30">
        <f t="shared" si="43"/>
        <v>66</v>
      </c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8"/>
      <c r="AF69" s="48">
        <v>24</v>
      </c>
      <c r="AG69" s="48">
        <v>5</v>
      </c>
      <c r="AH69" s="48">
        <v>21</v>
      </c>
      <c r="AI69" s="48"/>
      <c r="AJ69" s="48">
        <v>15</v>
      </c>
      <c r="AK69" s="48">
        <v>15</v>
      </c>
      <c r="AL69" s="48">
        <v>45</v>
      </c>
      <c r="AM69" s="36"/>
      <c r="AN69" s="36"/>
      <c r="AO69" s="36"/>
      <c r="AP69" s="36"/>
      <c r="AQ69" s="36">
        <v>2</v>
      </c>
      <c r="AR69" s="36">
        <v>3</v>
      </c>
      <c r="AS69" s="33">
        <f t="shared" si="44"/>
        <v>2.36</v>
      </c>
      <c r="AT69" s="33">
        <f t="shared" si="45"/>
        <v>5</v>
      </c>
      <c r="AU69" s="33"/>
      <c r="AV69" s="33">
        <f t="shared" si="46"/>
        <v>5</v>
      </c>
    </row>
    <row r="70" spans="1:51" s="7" customFormat="1" x14ac:dyDescent="0.25">
      <c r="A70" s="52" t="s">
        <v>65</v>
      </c>
      <c r="B70" s="45" t="s">
        <v>123</v>
      </c>
      <c r="C70" s="40" t="s">
        <v>61</v>
      </c>
      <c r="D70" s="115">
        <f t="shared" si="38"/>
        <v>50</v>
      </c>
      <c r="E70" s="115">
        <f t="shared" si="39"/>
        <v>25</v>
      </c>
      <c r="F70" s="93">
        <f t="shared" si="40"/>
        <v>0</v>
      </c>
      <c r="G70" s="93">
        <f t="shared" si="41"/>
        <v>15</v>
      </c>
      <c r="H70" s="94">
        <v>15</v>
      </c>
      <c r="I70" s="94"/>
      <c r="J70" s="94"/>
      <c r="K70" s="94"/>
      <c r="L70" s="94"/>
      <c r="M70" s="93">
        <f>SUM(Q70,U70,Y70,AC70,AG70,AK70)</f>
        <v>10</v>
      </c>
      <c r="N70" s="115">
        <f t="shared" si="43"/>
        <v>25</v>
      </c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8"/>
      <c r="AF70" s="48">
        <v>15</v>
      </c>
      <c r="AG70" s="48">
        <v>10</v>
      </c>
      <c r="AH70" s="48">
        <v>25</v>
      </c>
      <c r="AI70" s="48"/>
      <c r="AJ70" s="48"/>
      <c r="AK70" s="48"/>
      <c r="AL70" s="48"/>
      <c r="AM70" s="95"/>
      <c r="AN70" s="95"/>
      <c r="AO70" s="95"/>
      <c r="AP70" s="95"/>
      <c r="AQ70" s="95">
        <v>2</v>
      </c>
      <c r="AR70" s="95"/>
      <c r="AS70" s="96">
        <f t="shared" si="44"/>
        <v>1</v>
      </c>
      <c r="AT70" s="96">
        <f t="shared" si="45"/>
        <v>2</v>
      </c>
      <c r="AU70" s="96"/>
      <c r="AV70" s="96">
        <f t="shared" si="46"/>
        <v>2</v>
      </c>
      <c r="AY70" s="96"/>
    </row>
    <row r="71" spans="1:51" s="92" customFormat="1" ht="54.75" customHeight="1" x14ac:dyDescent="0.25">
      <c r="A71" s="113" t="s">
        <v>138</v>
      </c>
      <c r="B71" s="35" t="s">
        <v>139</v>
      </c>
      <c r="C71" s="113"/>
      <c r="D71" s="29">
        <f t="shared" ref="D71:AU71" si="47">SUM(D72:D80)</f>
        <v>700</v>
      </c>
      <c r="E71" s="29">
        <f t="shared" si="47"/>
        <v>299</v>
      </c>
      <c r="F71" s="34">
        <f t="shared" si="47"/>
        <v>0</v>
      </c>
      <c r="G71" s="34">
        <f t="shared" si="47"/>
        <v>214</v>
      </c>
      <c r="H71" s="34">
        <f t="shared" si="47"/>
        <v>214</v>
      </c>
      <c r="I71" s="34">
        <f t="shared" si="47"/>
        <v>0</v>
      </c>
      <c r="J71" s="34">
        <f t="shared" si="47"/>
        <v>0</v>
      </c>
      <c r="K71" s="34">
        <f t="shared" si="47"/>
        <v>0</v>
      </c>
      <c r="L71" s="34">
        <f t="shared" si="47"/>
        <v>0</v>
      </c>
      <c r="M71" s="34">
        <f t="shared" si="47"/>
        <v>85</v>
      </c>
      <c r="N71" s="29">
        <f t="shared" si="47"/>
        <v>401</v>
      </c>
      <c r="O71" s="34">
        <f t="shared" si="47"/>
        <v>0</v>
      </c>
      <c r="P71" s="34">
        <f t="shared" si="47"/>
        <v>0</v>
      </c>
      <c r="Q71" s="34">
        <f t="shared" si="47"/>
        <v>0</v>
      </c>
      <c r="R71" s="34">
        <f t="shared" si="47"/>
        <v>0</v>
      </c>
      <c r="S71" s="34">
        <f t="shared" si="47"/>
        <v>0</v>
      </c>
      <c r="T71" s="34">
        <f t="shared" si="47"/>
        <v>0</v>
      </c>
      <c r="U71" s="34">
        <f t="shared" si="47"/>
        <v>0</v>
      </c>
      <c r="V71" s="34">
        <f t="shared" si="47"/>
        <v>0</v>
      </c>
      <c r="W71" s="34">
        <f t="shared" si="47"/>
        <v>0</v>
      </c>
      <c r="X71" s="34">
        <f t="shared" si="47"/>
        <v>0</v>
      </c>
      <c r="Y71" s="34">
        <f t="shared" si="47"/>
        <v>0</v>
      </c>
      <c r="Z71" s="34">
        <f t="shared" si="47"/>
        <v>0</v>
      </c>
      <c r="AA71" s="34">
        <f t="shared" si="47"/>
        <v>0</v>
      </c>
      <c r="AB71" s="34">
        <f t="shared" si="47"/>
        <v>0</v>
      </c>
      <c r="AC71" s="34">
        <f t="shared" si="47"/>
        <v>0</v>
      </c>
      <c r="AD71" s="34">
        <f t="shared" si="47"/>
        <v>0</v>
      </c>
      <c r="AE71" s="34">
        <f t="shared" si="47"/>
        <v>0</v>
      </c>
      <c r="AF71" s="34">
        <f t="shared" si="47"/>
        <v>121</v>
      </c>
      <c r="AG71" s="34">
        <f t="shared" si="47"/>
        <v>40</v>
      </c>
      <c r="AH71" s="34">
        <f t="shared" si="47"/>
        <v>239</v>
      </c>
      <c r="AI71" s="34">
        <f t="shared" si="47"/>
        <v>0</v>
      </c>
      <c r="AJ71" s="34">
        <f t="shared" si="47"/>
        <v>93</v>
      </c>
      <c r="AK71" s="34">
        <f t="shared" si="47"/>
        <v>45</v>
      </c>
      <c r="AL71" s="34">
        <f t="shared" si="47"/>
        <v>162</v>
      </c>
      <c r="AM71" s="34">
        <f t="shared" si="47"/>
        <v>0</v>
      </c>
      <c r="AN71" s="34">
        <f t="shared" si="47"/>
        <v>0</v>
      </c>
      <c r="AO71" s="34">
        <f t="shared" si="47"/>
        <v>0</v>
      </c>
      <c r="AP71" s="34">
        <f t="shared" si="47"/>
        <v>0</v>
      </c>
      <c r="AQ71" s="34">
        <f t="shared" si="47"/>
        <v>16</v>
      </c>
      <c r="AR71" s="34">
        <f t="shared" si="47"/>
        <v>12</v>
      </c>
      <c r="AS71" s="34">
        <f>SUM(AS72:AS80)</f>
        <v>12.159999999999998</v>
      </c>
      <c r="AT71" s="34">
        <f t="shared" si="47"/>
        <v>28</v>
      </c>
      <c r="AU71" s="34">
        <f t="shared" si="47"/>
        <v>0</v>
      </c>
      <c r="AV71" s="34">
        <f>SUM(AV72:AV80)</f>
        <v>28</v>
      </c>
    </row>
    <row r="72" spans="1:51" s="7" customFormat="1" ht="29.25" customHeight="1" x14ac:dyDescent="0.25">
      <c r="A72" s="52" t="s">
        <v>10</v>
      </c>
      <c r="B72" s="44" t="s">
        <v>155</v>
      </c>
      <c r="C72" s="37" t="s">
        <v>100</v>
      </c>
      <c r="D72" s="30">
        <f>SUM(E72,N72)</f>
        <v>100</v>
      </c>
      <c r="E72" s="30">
        <f>SUM(F72:G72,M72)</f>
        <v>45</v>
      </c>
      <c r="F72" s="31">
        <f t="shared" ref="F72:F80" si="48">SUM(O72,S72,W72,AA72,AE72,AI72)</f>
        <v>0</v>
      </c>
      <c r="G72" s="31">
        <f t="shared" ref="G72:G80" si="49">SUM(P72,T72,X72,AB72,AF72,AJ72)</f>
        <v>30</v>
      </c>
      <c r="H72" s="32">
        <v>30</v>
      </c>
      <c r="I72" s="32"/>
      <c r="J72" s="32"/>
      <c r="K72" s="32"/>
      <c r="L72" s="32"/>
      <c r="M72" s="31">
        <f t="shared" ref="M72:M80" si="50">SUM(Q72,U72,Y72,AC72,AG72,AK72)</f>
        <v>15</v>
      </c>
      <c r="N72" s="30">
        <f t="shared" ref="N72:N80" si="51">SUM(R72,V72,Z72,AD72,AH72,AL72)</f>
        <v>55</v>
      </c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6"/>
      <c r="AF72" s="46"/>
      <c r="AG72" s="46"/>
      <c r="AH72" s="46"/>
      <c r="AI72" s="46"/>
      <c r="AJ72" s="46">
        <v>30</v>
      </c>
      <c r="AK72" s="46">
        <v>15</v>
      </c>
      <c r="AL72" s="46">
        <v>55</v>
      </c>
      <c r="AM72" s="36"/>
      <c r="AN72" s="36"/>
      <c r="AO72" s="36"/>
      <c r="AP72" s="36"/>
      <c r="AQ72" s="36"/>
      <c r="AR72" s="36">
        <v>4</v>
      </c>
      <c r="AS72" s="33">
        <v>2</v>
      </c>
      <c r="AT72" s="33">
        <f t="shared" ref="AT72:AT80" si="52">SUM(AM72:AR72)</f>
        <v>4</v>
      </c>
      <c r="AU72" s="33"/>
      <c r="AV72" s="33">
        <f t="shared" ref="AV72:AV80" si="53">SUM(AM72:AR72)</f>
        <v>4</v>
      </c>
    </row>
    <row r="73" spans="1:51" s="7" customFormat="1" ht="29.25" customHeight="1" x14ac:dyDescent="0.25">
      <c r="A73" s="52" t="s">
        <v>9</v>
      </c>
      <c r="B73" s="38" t="s">
        <v>131</v>
      </c>
      <c r="C73" s="39" t="s">
        <v>146</v>
      </c>
      <c r="D73" s="30">
        <f t="shared" ref="D73:D80" si="54">SUM(E73,N73)</f>
        <v>50</v>
      </c>
      <c r="E73" s="30">
        <f t="shared" ref="E73:E80" si="55">SUM(F73:G73,M73)</f>
        <v>23</v>
      </c>
      <c r="F73" s="31">
        <f t="shared" si="48"/>
        <v>0</v>
      </c>
      <c r="G73" s="31">
        <f t="shared" si="49"/>
        <v>18</v>
      </c>
      <c r="H73" s="32">
        <v>18</v>
      </c>
      <c r="I73" s="32"/>
      <c r="J73" s="32"/>
      <c r="K73" s="32"/>
      <c r="L73" s="32"/>
      <c r="M73" s="31">
        <f t="shared" si="50"/>
        <v>5</v>
      </c>
      <c r="N73" s="30">
        <f t="shared" si="51"/>
        <v>27</v>
      </c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7"/>
      <c r="AF73" s="47">
        <v>18</v>
      </c>
      <c r="AG73" s="47">
        <v>5</v>
      </c>
      <c r="AH73" s="47">
        <v>27</v>
      </c>
      <c r="AI73" s="47"/>
      <c r="AJ73" s="47"/>
      <c r="AK73" s="47"/>
      <c r="AL73" s="47"/>
      <c r="AM73" s="36"/>
      <c r="AN73" s="36"/>
      <c r="AO73" s="36"/>
      <c r="AP73" s="36"/>
      <c r="AQ73" s="36">
        <v>2</v>
      </c>
      <c r="AR73" s="36"/>
      <c r="AS73" s="33">
        <f>E73/25</f>
        <v>0.92</v>
      </c>
      <c r="AT73" s="33">
        <f t="shared" si="52"/>
        <v>2</v>
      </c>
      <c r="AU73" s="33"/>
      <c r="AV73" s="33">
        <f t="shared" si="53"/>
        <v>2</v>
      </c>
    </row>
    <row r="74" spans="1:51" s="7" customFormat="1" ht="29.25" customHeight="1" x14ac:dyDescent="0.25">
      <c r="A74" s="52" t="s">
        <v>8</v>
      </c>
      <c r="B74" s="38" t="s">
        <v>228</v>
      </c>
      <c r="C74" s="39" t="s">
        <v>104</v>
      </c>
      <c r="D74" s="30">
        <f t="shared" si="54"/>
        <v>100</v>
      </c>
      <c r="E74" s="30">
        <f t="shared" si="55"/>
        <v>45</v>
      </c>
      <c r="F74" s="31">
        <f t="shared" si="48"/>
        <v>0</v>
      </c>
      <c r="G74" s="31">
        <f t="shared" si="49"/>
        <v>30</v>
      </c>
      <c r="H74" s="32">
        <v>30</v>
      </c>
      <c r="I74" s="32"/>
      <c r="J74" s="32"/>
      <c r="K74" s="32"/>
      <c r="L74" s="32"/>
      <c r="M74" s="31">
        <f t="shared" si="50"/>
        <v>15</v>
      </c>
      <c r="N74" s="30">
        <f t="shared" si="51"/>
        <v>55</v>
      </c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7"/>
      <c r="AF74" s="47">
        <v>15</v>
      </c>
      <c r="AG74" s="47">
        <v>5</v>
      </c>
      <c r="AH74" s="47">
        <v>30</v>
      </c>
      <c r="AI74" s="47"/>
      <c r="AJ74" s="47">
        <v>15</v>
      </c>
      <c r="AK74" s="47">
        <v>10</v>
      </c>
      <c r="AL74" s="47">
        <v>25</v>
      </c>
      <c r="AM74" s="36"/>
      <c r="AN74" s="36"/>
      <c r="AO74" s="36"/>
      <c r="AP74" s="36"/>
      <c r="AQ74" s="36">
        <v>2</v>
      </c>
      <c r="AR74" s="36">
        <v>2</v>
      </c>
      <c r="AS74" s="33">
        <v>2</v>
      </c>
      <c r="AT74" s="33">
        <f t="shared" si="52"/>
        <v>4</v>
      </c>
      <c r="AU74" s="33"/>
      <c r="AV74" s="33">
        <f t="shared" si="53"/>
        <v>4</v>
      </c>
    </row>
    <row r="75" spans="1:51" s="7" customFormat="1" ht="31.5" customHeight="1" x14ac:dyDescent="0.25">
      <c r="A75" s="52" t="s">
        <v>7</v>
      </c>
      <c r="B75" s="38" t="s">
        <v>132</v>
      </c>
      <c r="C75" s="39" t="s">
        <v>147</v>
      </c>
      <c r="D75" s="30">
        <f t="shared" si="54"/>
        <v>200</v>
      </c>
      <c r="E75" s="30">
        <f t="shared" si="55"/>
        <v>82</v>
      </c>
      <c r="F75" s="31">
        <f t="shared" si="48"/>
        <v>0</v>
      </c>
      <c r="G75" s="31">
        <f t="shared" si="49"/>
        <v>62</v>
      </c>
      <c r="H75" s="32">
        <v>62</v>
      </c>
      <c r="I75" s="32"/>
      <c r="J75" s="32"/>
      <c r="K75" s="32"/>
      <c r="L75" s="32"/>
      <c r="M75" s="31">
        <f t="shared" si="50"/>
        <v>20</v>
      </c>
      <c r="N75" s="30">
        <f t="shared" si="51"/>
        <v>118</v>
      </c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7"/>
      <c r="AF75" s="47">
        <v>32</v>
      </c>
      <c r="AG75" s="47">
        <v>10</v>
      </c>
      <c r="AH75" s="47">
        <v>58</v>
      </c>
      <c r="AI75" s="47"/>
      <c r="AJ75" s="47">
        <v>30</v>
      </c>
      <c r="AK75" s="47">
        <v>10</v>
      </c>
      <c r="AL75" s="47">
        <v>60</v>
      </c>
      <c r="AM75" s="36"/>
      <c r="AN75" s="36"/>
      <c r="AO75" s="36"/>
      <c r="AP75" s="36"/>
      <c r="AQ75" s="36">
        <v>4</v>
      </c>
      <c r="AR75" s="36">
        <v>4</v>
      </c>
      <c r="AS75" s="33">
        <v>3</v>
      </c>
      <c r="AT75" s="33">
        <f t="shared" si="52"/>
        <v>8</v>
      </c>
      <c r="AU75" s="33"/>
      <c r="AV75" s="33">
        <f t="shared" si="53"/>
        <v>8</v>
      </c>
    </row>
    <row r="76" spans="1:51" s="7" customFormat="1" ht="31.5" customHeight="1" x14ac:dyDescent="0.25">
      <c r="A76" s="52" t="s">
        <v>6</v>
      </c>
      <c r="B76" s="38" t="s">
        <v>133</v>
      </c>
      <c r="C76" s="39" t="s">
        <v>61</v>
      </c>
      <c r="D76" s="30">
        <f t="shared" si="54"/>
        <v>50</v>
      </c>
      <c r="E76" s="30">
        <f t="shared" si="55"/>
        <v>15</v>
      </c>
      <c r="F76" s="31">
        <f t="shared" si="48"/>
        <v>0</v>
      </c>
      <c r="G76" s="31">
        <f t="shared" si="49"/>
        <v>10</v>
      </c>
      <c r="H76" s="32">
        <v>10</v>
      </c>
      <c r="I76" s="32"/>
      <c r="J76" s="32"/>
      <c r="K76" s="32"/>
      <c r="L76" s="32"/>
      <c r="M76" s="31">
        <f t="shared" si="50"/>
        <v>5</v>
      </c>
      <c r="N76" s="30">
        <f t="shared" si="51"/>
        <v>35</v>
      </c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7"/>
      <c r="AF76" s="47">
        <v>10</v>
      </c>
      <c r="AG76" s="47">
        <v>5</v>
      </c>
      <c r="AH76" s="47">
        <v>35</v>
      </c>
      <c r="AI76" s="47"/>
      <c r="AJ76" s="47"/>
      <c r="AK76" s="47"/>
      <c r="AL76" s="47"/>
      <c r="AM76" s="36"/>
      <c r="AN76" s="36"/>
      <c r="AO76" s="36"/>
      <c r="AP76" s="36"/>
      <c r="AQ76" s="36">
        <v>2</v>
      </c>
      <c r="AR76" s="36"/>
      <c r="AS76" s="33">
        <f>E76/25</f>
        <v>0.6</v>
      </c>
      <c r="AT76" s="33">
        <f t="shared" si="52"/>
        <v>2</v>
      </c>
      <c r="AU76" s="33"/>
      <c r="AV76" s="33">
        <f t="shared" si="53"/>
        <v>2</v>
      </c>
    </row>
    <row r="77" spans="1:51" ht="24.6" x14ac:dyDescent="0.3">
      <c r="A77" s="52" t="s">
        <v>5</v>
      </c>
      <c r="B77" s="38" t="s">
        <v>134</v>
      </c>
      <c r="C77" s="39" t="s">
        <v>61</v>
      </c>
      <c r="D77" s="30">
        <f t="shared" si="54"/>
        <v>50</v>
      </c>
      <c r="E77" s="30">
        <f t="shared" si="55"/>
        <v>23</v>
      </c>
      <c r="F77" s="31">
        <f t="shared" si="48"/>
        <v>0</v>
      </c>
      <c r="G77" s="31">
        <f t="shared" si="49"/>
        <v>18</v>
      </c>
      <c r="H77" s="32">
        <v>18</v>
      </c>
      <c r="I77" s="32"/>
      <c r="J77" s="32"/>
      <c r="K77" s="32"/>
      <c r="L77" s="32"/>
      <c r="M77" s="31">
        <f t="shared" si="50"/>
        <v>5</v>
      </c>
      <c r="N77" s="30">
        <f t="shared" si="51"/>
        <v>27</v>
      </c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7"/>
      <c r="AF77" s="47">
        <v>18</v>
      </c>
      <c r="AG77" s="47">
        <v>5</v>
      </c>
      <c r="AH77" s="47">
        <v>27</v>
      </c>
      <c r="AI77" s="47"/>
      <c r="AJ77" s="47"/>
      <c r="AK77" s="47"/>
      <c r="AL77" s="47"/>
      <c r="AM77" s="36"/>
      <c r="AN77" s="36"/>
      <c r="AO77" s="36"/>
      <c r="AP77" s="36"/>
      <c r="AQ77" s="36">
        <v>2</v>
      </c>
      <c r="AR77" s="36"/>
      <c r="AS77" s="33">
        <f>E77/25</f>
        <v>0.92</v>
      </c>
      <c r="AT77" s="33">
        <f t="shared" si="52"/>
        <v>2</v>
      </c>
      <c r="AU77" s="33"/>
      <c r="AV77" s="33">
        <f t="shared" si="53"/>
        <v>2</v>
      </c>
    </row>
    <row r="78" spans="1:51" s="18" customFormat="1" ht="24.6" x14ac:dyDescent="0.3">
      <c r="A78" s="52" t="s">
        <v>20</v>
      </c>
      <c r="B78" s="38" t="s">
        <v>135</v>
      </c>
      <c r="C78" s="39" t="s">
        <v>100</v>
      </c>
      <c r="D78" s="30">
        <f t="shared" si="54"/>
        <v>50</v>
      </c>
      <c r="E78" s="30">
        <f t="shared" si="55"/>
        <v>28</v>
      </c>
      <c r="F78" s="31">
        <f t="shared" si="48"/>
        <v>0</v>
      </c>
      <c r="G78" s="31">
        <f t="shared" si="49"/>
        <v>18</v>
      </c>
      <c r="H78" s="32">
        <v>18</v>
      </c>
      <c r="I78" s="32"/>
      <c r="J78" s="32"/>
      <c r="K78" s="32"/>
      <c r="L78" s="32"/>
      <c r="M78" s="31">
        <f t="shared" si="50"/>
        <v>10</v>
      </c>
      <c r="N78" s="30">
        <f t="shared" si="51"/>
        <v>22</v>
      </c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7"/>
      <c r="AF78" s="47"/>
      <c r="AG78" s="47"/>
      <c r="AH78" s="47"/>
      <c r="AI78" s="47"/>
      <c r="AJ78" s="47">
        <v>18</v>
      </c>
      <c r="AK78" s="47">
        <v>10</v>
      </c>
      <c r="AL78" s="47">
        <v>22</v>
      </c>
      <c r="AM78" s="36"/>
      <c r="AN78" s="36"/>
      <c r="AO78" s="36"/>
      <c r="AP78" s="36"/>
      <c r="AQ78" s="36"/>
      <c r="AR78" s="36">
        <v>2</v>
      </c>
      <c r="AS78" s="33">
        <f>E78/25</f>
        <v>1.1200000000000001</v>
      </c>
      <c r="AT78" s="33">
        <f t="shared" si="52"/>
        <v>2</v>
      </c>
      <c r="AU78" s="33"/>
      <c r="AV78" s="33">
        <f t="shared" si="53"/>
        <v>2</v>
      </c>
    </row>
    <row r="79" spans="1:51" s="18" customFormat="1" ht="36.6" customHeight="1" x14ac:dyDescent="0.3">
      <c r="A79" s="52" t="s">
        <v>64</v>
      </c>
      <c r="B79" s="45" t="s">
        <v>136</v>
      </c>
      <c r="C79" s="40" t="s">
        <v>61</v>
      </c>
      <c r="D79" s="30">
        <f t="shared" si="54"/>
        <v>50</v>
      </c>
      <c r="E79" s="30">
        <f t="shared" si="55"/>
        <v>23</v>
      </c>
      <c r="F79" s="31">
        <f t="shared" si="48"/>
        <v>0</v>
      </c>
      <c r="G79" s="31">
        <f t="shared" si="49"/>
        <v>18</v>
      </c>
      <c r="H79" s="32">
        <v>18</v>
      </c>
      <c r="I79" s="32"/>
      <c r="J79" s="32"/>
      <c r="K79" s="32"/>
      <c r="L79" s="32"/>
      <c r="M79" s="31">
        <f t="shared" si="50"/>
        <v>5</v>
      </c>
      <c r="N79" s="30">
        <f t="shared" si="51"/>
        <v>27</v>
      </c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8"/>
      <c r="AF79" s="48">
        <v>18</v>
      </c>
      <c r="AG79" s="48">
        <v>5</v>
      </c>
      <c r="AH79" s="48">
        <v>27</v>
      </c>
      <c r="AI79" s="48"/>
      <c r="AJ79" s="48"/>
      <c r="AK79" s="48"/>
      <c r="AL79" s="48"/>
      <c r="AM79" s="36"/>
      <c r="AN79" s="36"/>
      <c r="AO79" s="36"/>
      <c r="AP79" s="36"/>
      <c r="AQ79" s="36">
        <v>2</v>
      </c>
      <c r="AR79" s="36"/>
      <c r="AS79" s="33">
        <v>1</v>
      </c>
      <c r="AT79" s="33">
        <f t="shared" si="52"/>
        <v>2</v>
      </c>
      <c r="AU79" s="33"/>
      <c r="AV79" s="33">
        <f t="shared" si="53"/>
        <v>2</v>
      </c>
    </row>
    <row r="80" spans="1:51" s="18" customFormat="1" ht="50.4" customHeight="1" x14ac:dyDescent="0.3">
      <c r="A80" s="52" t="s">
        <v>65</v>
      </c>
      <c r="B80" s="45" t="s">
        <v>137</v>
      </c>
      <c r="C80" s="40" t="s">
        <v>61</v>
      </c>
      <c r="D80" s="30">
        <f t="shared" si="54"/>
        <v>50</v>
      </c>
      <c r="E80" s="30">
        <f t="shared" si="55"/>
        <v>15</v>
      </c>
      <c r="F80" s="31">
        <f t="shared" si="48"/>
        <v>0</v>
      </c>
      <c r="G80" s="31">
        <f t="shared" si="49"/>
        <v>10</v>
      </c>
      <c r="H80" s="32">
        <v>10</v>
      </c>
      <c r="I80" s="32"/>
      <c r="J80" s="32"/>
      <c r="K80" s="32"/>
      <c r="L80" s="32"/>
      <c r="M80" s="31">
        <f t="shared" si="50"/>
        <v>5</v>
      </c>
      <c r="N80" s="30">
        <f t="shared" si="51"/>
        <v>35</v>
      </c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8"/>
      <c r="AF80" s="48">
        <v>10</v>
      </c>
      <c r="AG80" s="48">
        <v>5</v>
      </c>
      <c r="AH80" s="48">
        <v>35</v>
      </c>
      <c r="AI80" s="48"/>
      <c r="AJ80" s="48"/>
      <c r="AK80" s="48"/>
      <c r="AL80" s="48"/>
      <c r="AM80" s="36"/>
      <c r="AN80" s="36"/>
      <c r="AO80" s="36"/>
      <c r="AP80" s="36"/>
      <c r="AQ80" s="36">
        <v>2</v>
      </c>
      <c r="AR80" s="36"/>
      <c r="AS80" s="33">
        <f>E80/25</f>
        <v>0.6</v>
      </c>
      <c r="AT80" s="33">
        <f t="shared" si="52"/>
        <v>2</v>
      </c>
      <c r="AU80" s="33"/>
      <c r="AV80" s="33">
        <f t="shared" si="53"/>
        <v>2</v>
      </c>
    </row>
    <row r="81" spans="1:49" s="18" customFormat="1" ht="44.4" customHeight="1" x14ac:dyDescent="0.3">
      <c r="A81" s="113" t="s">
        <v>110</v>
      </c>
      <c r="B81" s="35" t="s">
        <v>51</v>
      </c>
      <c r="C81" s="113"/>
      <c r="D81" s="29">
        <f t="shared" ref="D81:AV81" si="56">SUM(D82:D82)</f>
        <v>720</v>
      </c>
      <c r="E81" s="29">
        <f t="shared" si="56"/>
        <v>0</v>
      </c>
      <c r="F81" s="34">
        <f t="shared" si="56"/>
        <v>0</v>
      </c>
      <c r="G81" s="34">
        <f t="shared" si="56"/>
        <v>0</v>
      </c>
      <c r="H81" s="34">
        <f t="shared" si="56"/>
        <v>0</v>
      </c>
      <c r="I81" s="34">
        <f t="shared" si="56"/>
        <v>0</v>
      </c>
      <c r="J81" s="34">
        <f t="shared" si="56"/>
        <v>0</v>
      </c>
      <c r="K81" s="34">
        <f t="shared" si="56"/>
        <v>0</v>
      </c>
      <c r="L81" s="34">
        <f t="shared" si="56"/>
        <v>0</v>
      </c>
      <c r="M81" s="34">
        <f t="shared" si="56"/>
        <v>0</v>
      </c>
      <c r="N81" s="29">
        <f t="shared" si="56"/>
        <v>720</v>
      </c>
      <c r="O81" s="34">
        <f t="shared" si="56"/>
        <v>0</v>
      </c>
      <c r="P81" s="34">
        <f t="shared" si="56"/>
        <v>0</v>
      </c>
      <c r="Q81" s="34">
        <f t="shared" si="56"/>
        <v>0</v>
      </c>
      <c r="R81" s="34">
        <f t="shared" si="56"/>
        <v>0</v>
      </c>
      <c r="S81" s="34">
        <f t="shared" si="56"/>
        <v>0</v>
      </c>
      <c r="T81" s="34">
        <f t="shared" si="56"/>
        <v>0</v>
      </c>
      <c r="U81" s="34">
        <f t="shared" si="56"/>
        <v>0</v>
      </c>
      <c r="V81" s="34">
        <f t="shared" si="56"/>
        <v>265</v>
      </c>
      <c r="W81" s="34">
        <f t="shared" si="56"/>
        <v>0</v>
      </c>
      <c r="X81" s="34">
        <f t="shared" si="56"/>
        <v>0</v>
      </c>
      <c r="Y81" s="34">
        <f t="shared" si="56"/>
        <v>0</v>
      </c>
      <c r="Z81" s="34">
        <f t="shared" si="56"/>
        <v>0</v>
      </c>
      <c r="AA81" s="34">
        <f t="shared" si="56"/>
        <v>0</v>
      </c>
      <c r="AB81" s="34">
        <f t="shared" si="56"/>
        <v>0</v>
      </c>
      <c r="AC81" s="34">
        <f t="shared" si="56"/>
        <v>0</v>
      </c>
      <c r="AD81" s="34">
        <f t="shared" si="56"/>
        <v>280</v>
      </c>
      <c r="AE81" s="34">
        <f t="shared" si="56"/>
        <v>0</v>
      </c>
      <c r="AF81" s="34">
        <f t="shared" si="56"/>
        <v>0</v>
      </c>
      <c r="AG81" s="34">
        <f t="shared" si="56"/>
        <v>0</v>
      </c>
      <c r="AH81" s="34">
        <f t="shared" si="56"/>
        <v>0</v>
      </c>
      <c r="AI81" s="34">
        <f t="shared" si="56"/>
        <v>0</v>
      </c>
      <c r="AJ81" s="34">
        <f t="shared" si="56"/>
        <v>0</v>
      </c>
      <c r="AK81" s="34">
        <f t="shared" si="56"/>
        <v>0</v>
      </c>
      <c r="AL81" s="34">
        <f t="shared" si="56"/>
        <v>175</v>
      </c>
      <c r="AM81" s="34">
        <f t="shared" si="56"/>
        <v>0</v>
      </c>
      <c r="AN81" s="34">
        <f t="shared" si="56"/>
        <v>9</v>
      </c>
      <c r="AO81" s="34">
        <f t="shared" si="56"/>
        <v>0</v>
      </c>
      <c r="AP81" s="34">
        <f t="shared" si="56"/>
        <v>9</v>
      </c>
      <c r="AQ81" s="34">
        <f t="shared" si="56"/>
        <v>0</v>
      </c>
      <c r="AR81" s="34">
        <f t="shared" si="56"/>
        <v>6</v>
      </c>
      <c r="AS81" s="34">
        <f t="shared" si="56"/>
        <v>0</v>
      </c>
      <c r="AT81" s="34">
        <f t="shared" si="56"/>
        <v>24</v>
      </c>
      <c r="AU81" s="34">
        <f t="shared" si="56"/>
        <v>0</v>
      </c>
      <c r="AV81" s="34">
        <f t="shared" si="56"/>
        <v>24</v>
      </c>
    </row>
    <row r="82" spans="1:49" s="18" customFormat="1" ht="44.4" customHeight="1" x14ac:dyDescent="0.3">
      <c r="A82" s="21" t="s">
        <v>10</v>
      </c>
      <c r="B82" s="69" t="s">
        <v>124</v>
      </c>
      <c r="C82" s="49" t="s">
        <v>125</v>
      </c>
      <c r="D82" s="30">
        <f>SUM(E82,N82)</f>
        <v>720</v>
      </c>
      <c r="E82" s="30">
        <f>SUM(F82:G82,M82)</f>
        <v>0</v>
      </c>
      <c r="F82" s="31">
        <f>SUM(O82,S82,W82,AA82,AE82,AI82)</f>
        <v>0</v>
      </c>
      <c r="G82" s="31">
        <f>SUM(P82,T82,X82,AB82,AF82,AJ82)</f>
        <v>0</v>
      </c>
      <c r="H82" s="32"/>
      <c r="I82" s="32"/>
      <c r="J82" s="32"/>
      <c r="K82" s="32"/>
      <c r="L82" s="32"/>
      <c r="M82" s="31">
        <f t="shared" si="25"/>
        <v>0</v>
      </c>
      <c r="N82" s="30">
        <f>SUM(R82,V82,Z82,AD82,AH82,AL82)</f>
        <v>720</v>
      </c>
      <c r="O82" s="33"/>
      <c r="P82" s="33"/>
      <c r="Q82" s="33"/>
      <c r="R82" s="33"/>
      <c r="S82" s="33"/>
      <c r="T82" s="33"/>
      <c r="U82" s="33"/>
      <c r="V82" s="33">
        <v>265</v>
      </c>
      <c r="W82" s="33"/>
      <c r="X82" s="33"/>
      <c r="Y82" s="33"/>
      <c r="Z82" s="33"/>
      <c r="AA82" s="33"/>
      <c r="AB82" s="33"/>
      <c r="AC82" s="33"/>
      <c r="AD82" s="33">
        <v>280</v>
      </c>
      <c r="AE82" s="33"/>
      <c r="AF82" s="33"/>
      <c r="AG82" s="33"/>
      <c r="AH82" s="33"/>
      <c r="AI82" s="33"/>
      <c r="AJ82" s="33"/>
      <c r="AK82" s="33"/>
      <c r="AL82" s="33">
        <v>175</v>
      </c>
      <c r="AM82" s="36"/>
      <c r="AN82" s="36">
        <v>9</v>
      </c>
      <c r="AO82" s="36"/>
      <c r="AP82" s="36">
        <v>9</v>
      </c>
      <c r="AQ82" s="36"/>
      <c r="AR82" s="36">
        <v>6</v>
      </c>
      <c r="AS82" s="33"/>
      <c r="AT82" s="33">
        <v>24</v>
      </c>
      <c r="AU82" s="33"/>
      <c r="AV82" s="33">
        <v>24</v>
      </c>
    </row>
    <row r="83" spans="1:49" s="18" customFormat="1" ht="44.4" customHeight="1" x14ac:dyDescent="0.3">
      <c r="A83" s="250" t="s">
        <v>143</v>
      </c>
      <c r="B83" s="251"/>
      <c r="C83" s="252"/>
      <c r="D83" s="248">
        <f>SUM(D8,D13,D27,D51,D81)</f>
        <v>4704</v>
      </c>
      <c r="E83" s="248">
        <f t="shared" ref="E83:N83" si="57">SUM(E8,E13,E27,E51,E81)</f>
        <v>1759</v>
      </c>
      <c r="F83" s="248">
        <f t="shared" si="57"/>
        <v>313</v>
      </c>
      <c r="G83" s="248">
        <f t="shared" si="57"/>
        <v>896</v>
      </c>
      <c r="H83" s="248">
        <f t="shared" si="57"/>
        <v>508</v>
      </c>
      <c r="I83" s="248">
        <f>SUM(I8,I13,I27,I51,I81)</f>
        <v>120</v>
      </c>
      <c r="J83" s="248">
        <f t="shared" si="57"/>
        <v>232</v>
      </c>
      <c r="K83" s="248">
        <f t="shared" si="57"/>
        <v>36</v>
      </c>
      <c r="L83" s="248">
        <f t="shared" si="57"/>
        <v>0</v>
      </c>
      <c r="M83" s="248">
        <f t="shared" si="57"/>
        <v>550</v>
      </c>
      <c r="N83" s="199">
        <f t="shared" si="57"/>
        <v>2945</v>
      </c>
      <c r="O83" s="30">
        <f t="shared" ref="O83:AL83" si="58">SUM(O8,O13,O27,P90,O51,O81)</f>
        <v>90</v>
      </c>
      <c r="P83" s="30">
        <f t="shared" si="58"/>
        <v>135</v>
      </c>
      <c r="Q83" s="30">
        <f t="shared" si="58"/>
        <v>105</v>
      </c>
      <c r="R83" s="30">
        <f t="shared" si="58"/>
        <v>375</v>
      </c>
      <c r="S83" s="30">
        <f t="shared" si="58"/>
        <v>72</v>
      </c>
      <c r="T83" s="30">
        <f t="shared" si="58"/>
        <v>121</v>
      </c>
      <c r="U83" s="30">
        <f t="shared" si="58"/>
        <v>80</v>
      </c>
      <c r="V83" s="30">
        <f t="shared" si="58"/>
        <v>607</v>
      </c>
      <c r="W83" s="30">
        <f t="shared" si="58"/>
        <v>93</v>
      </c>
      <c r="X83" s="30">
        <f t="shared" si="58"/>
        <v>141</v>
      </c>
      <c r="Y83" s="30">
        <f t="shared" si="58"/>
        <v>115</v>
      </c>
      <c r="Z83" s="30">
        <f t="shared" si="58"/>
        <v>396</v>
      </c>
      <c r="AA83" s="30">
        <f t="shared" si="58"/>
        <v>33</v>
      </c>
      <c r="AB83" s="30">
        <f t="shared" si="58"/>
        <v>125</v>
      </c>
      <c r="AC83" s="30">
        <f t="shared" si="58"/>
        <v>70</v>
      </c>
      <c r="AD83" s="30">
        <f t="shared" si="58"/>
        <v>622</v>
      </c>
      <c r="AE83" s="30">
        <f t="shared" si="58"/>
        <v>16</v>
      </c>
      <c r="AF83" s="30">
        <f t="shared" si="58"/>
        <v>213</v>
      </c>
      <c r="AG83" s="30">
        <f t="shared" si="58"/>
        <v>90</v>
      </c>
      <c r="AH83" s="30">
        <f t="shared" si="58"/>
        <v>430</v>
      </c>
      <c r="AI83" s="30">
        <f t="shared" si="58"/>
        <v>9</v>
      </c>
      <c r="AJ83" s="30">
        <f t="shared" si="58"/>
        <v>161</v>
      </c>
      <c r="AK83" s="30">
        <f t="shared" si="58"/>
        <v>90</v>
      </c>
      <c r="AL83" s="30">
        <f t="shared" si="58"/>
        <v>515</v>
      </c>
      <c r="AM83" s="30">
        <f t="shared" ref="AM83:AV83" si="59">SUM(AM8,AM13,AM27,AM51,AM81)</f>
        <v>27</v>
      </c>
      <c r="AN83" s="30">
        <f t="shared" si="59"/>
        <v>33</v>
      </c>
      <c r="AO83" s="30">
        <f t="shared" si="59"/>
        <v>29</v>
      </c>
      <c r="AP83" s="30">
        <f t="shared" si="59"/>
        <v>31</v>
      </c>
      <c r="AQ83" s="30">
        <f t="shared" si="59"/>
        <v>30</v>
      </c>
      <c r="AR83" s="30">
        <f t="shared" si="59"/>
        <v>30</v>
      </c>
      <c r="AS83" s="248">
        <f t="shared" si="59"/>
        <v>71</v>
      </c>
      <c r="AT83" s="248">
        <f t="shared" si="59"/>
        <v>133</v>
      </c>
      <c r="AU83" s="248">
        <f t="shared" si="59"/>
        <v>11</v>
      </c>
      <c r="AV83" s="248">
        <f t="shared" si="59"/>
        <v>56</v>
      </c>
    </row>
    <row r="84" spans="1:49" s="18" customFormat="1" ht="44.4" customHeight="1" x14ac:dyDescent="0.3">
      <c r="A84" s="253"/>
      <c r="B84" s="254"/>
      <c r="C84" s="255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00"/>
      <c r="O84" s="256">
        <f>SUM(O83:R83)</f>
        <v>705</v>
      </c>
      <c r="P84" s="257"/>
      <c r="Q84" s="257"/>
      <c r="R84" s="258"/>
      <c r="S84" s="256">
        <f>SUM(S83:V83)</f>
        <v>880</v>
      </c>
      <c r="T84" s="257"/>
      <c r="U84" s="257"/>
      <c r="V84" s="258"/>
      <c r="W84" s="256">
        <f>SUM(W83:Z83)</f>
        <v>745</v>
      </c>
      <c r="X84" s="257"/>
      <c r="Y84" s="257"/>
      <c r="Z84" s="258"/>
      <c r="AA84" s="256">
        <f>SUM(AA83:AD83)</f>
        <v>850</v>
      </c>
      <c r="AB84" s="257"/>
      <c r="AC84" s="257"/>
      <c r="AD84" s="258"/>
      <c r="AE84" s="256">
        <f>SUM(AE83:AH83)</f>
        <v>749</v>
      </c>
      <c r="AF84" s="257"/>
      <c r="AG84" s="257"/>
      <c r="AH84" s="258"/>
      <c r="AI84" s="256">
        <f>SUM(AI83:AL83)</f>
        <v>775</v>
      </c>
      <c r="AJ84" s="257"/>
      <c r="AK84" s="257"/>
      <c r="AL84" s="258"/>
      <c r="AM84" s="256">
        <f>SUM(AM83:AR83)</f>
        <v>180</v>
      </c>
      <c r="AN84" s="257"/>
      <c r="AO84" s="257"/>
      <c r="AP84" s="257"/>
      <c r="AQ84" s="257"/>
      <c r="AR84" s="258"/>
      <c r="AS84" s="249"/>
      <c r="AT84" s="249"/>
      <c r="AU84" s="249"/>
      <c r="AV84" s="249"/>
    </row>
    <row r="85" spans="1:49" s="18" customFormat="1" ht="44.4" customHeight="1" x14ac:dyDescent="0.3">
      <c r="A85" s="250" t="s">
        <v>144</v>
      </c>
      <c r="B85" s="251"/>
      <c r="C85" s="252"/>
      <c r="D85" s="248">
        <f t="shared" ref="D85:K85" si="60">SUM(D8,D13,D27,D61,D81)</f>
        <v>4704</v>
      </c>
      <c r="E85" s="248">
        <f t="shared" si="60"/>
        <v>1759</v>
      </c>
      <c r="F85" s="248">
        <f t="shared" si="60"/>
        <v>313</v>
      </c>
      <c r="G85" s="248">
        <f t="shared" si="60"/>
        <v>896</v>
      </c>
      <c r="H85" s="248">
        <f t="shared" si="60"/>
        <v>508</v>
      </c>
      <c r="I85" s="248">
        <f t="shared" si="60"/>
        <v>120</v>
      </c>
      <c r="J85" s="248">
        <f t="shared" si="60"/>
        <v>232</v>
      </c>
      <c r="K85" s="248">
        <f t="shared" si="60"/>
        <v>36</v>
      </c>
      <c r="L85" s="248">
        <f>SUM(L16,L25,L41,L71,L81)</f>
        <v>0</v>
      </c>
      <c r="M85" s="248">
        <f>SUM(M8,M13,M27,M61,M81)</f>
        <v>550</v>
      </c>
      <c r="N85" s="199">
        <f>SUM(N8,N13,N27,N61,N81)</f>
        <v>2945</v>
      </c>
      <c r="O85" s="30">
        <f t="shared" ref="O85:AL85" si="61">SUM(O8,O13,O27,P90,O61,O81)</f>
        <v>90</v>
      </c>
      <c r="P85" s="30">
        <f t="shared" si="61"/>
        <v>135</v>
      </c>
      <c r="Q85" s="30">
        <f t="shared" si="61"/>
        <v>105</v>
      </c>
      <c r="R85" s="30">
        <f t="shared" si="61"/>
        <v>375</v>
      </c>
      <c r="S85" s="30">
        <f t="shared" si="61"/>
        <v>72</v>
      </c>
      <c r="T85" s="30">
        <f t="shared" si="61"/>
        <v>121</v>
      </c>
      <c r="U85" s="30">
        <f t="shared" si="61"/>
        <v>80</v>
      </c>
      <c r="V85" s="30">
        <f t="shared" si="61"/>
        <v>607</v>
      </c>
      <c r="W85" s="30">
        <f t="shared" si="61"/>
        <v>93</v>
      </c>
      <c r="X85" s="30">
        <f t="shared" si="61"/>
        <v>141</v>
      </c>
      <c r="Y85" s="30">
        <f t="shared" si="61"/>
        <v>115</v>
      </c>
      <c r="Z85" s="30">
        <f t="shared" si="61"/>
        <v>396</v>
      </c>
      <c r="AA85" s="30">
        <f t="shared" si="61"/>
        <v>33</v>
      </c>
      <c r="AB85" s="30">
        <f t="shared" si="61"/>
        <v>125</v>
      </c>
      <c r="AC85" s="30">
        <f t="shared" si="61"/>
        <v>70</v>
      </c>
      <c r="AD85" s="30">
        <f t="shared" si="61"/>
        <v>622</v>
      </c>
      <c r="AE85" s="30">
        <f t="shared" si="61"/>
        <v>16</v>
      </c>
      <c r="AF85" s="30">
        <f t="shared" si="61"/>
        <v>220</v>
      </c>
      <c r="AG85" s="30">
        <f t="shared" si="61"/>
        <v>90</v>
      </c>
      <c r="AH85" s="30">
        <f t="shared" si="61"/>
        <v>423</v>
      </c>
      <c r="AI85" s="30">
        <f t="shared" si="61"/>
        <v>9</v>
      </c>
      <c r="AJ85" s="30">
        <f t="shared" si="61"/>
        <v>154</v>
      </c>
      <c r="AK85" s="30">
        <f t="shared" si="61"/>
        <v>90</v>
      </c>
      <c r="AL85" s="30">
        <f t="shared" si="61"/>
        <v>522</v>
      </c>
      <c r="AM85" s="30">
        <f t="shared" ref="AM85:AV85" si="62">SUM(AM8,AM13,AM27,AM61,AM81)</f>
        <v>27</v>
      </c>
      <c r="AN85" s="30">
        <f t="shared" si="62"/>
        <v>33</v>
      </c>
      <c r="AO85" s="30">
        <f t="shared" si="62"/>
        <v>29</v>
      </c>
      <c r="AP85" s="30">
        <f t="shared" si="62"/>
        <v>31</v>
      </c>
      <c r="AQ85" s="30">
        <f t="shared" si="62"/>
        <v>30</v>
      </c>
      <c r="AR85" s="30">
        <f t="shared" si="62"/>
        <v>30</v>
      </c>
      <c r="AS85" s="248">
        <f t="shared" si="62"/>
        <v>70.679999999999993</v>
      </c>
      <c r="AT85" s="248">
        <f t="shared" si="62"/>
        <v>133</v>
      </c>
      <c r="AU85" s="248">
        <f t="shared" si="62"/>
        <v>11</v>
      </c>
      <c r="AV85" s="248">
        <f t="shared" si="62"/>
        <v>56</v>
      </c>
    </row>
    <row r="86" spans="1:49" s="18" customFormat="1" ht="44.4" customHeight="1" x14ac:dyDescent="0.3">
      <c r="A86" s="253"/>
      <c r="B86" s="254"/>
      <c r="C86" s="255"/>
      <c r="D86" s="249"/>
      <c r="E86" s="249"/>
      <c r="F86" s="249"/>
      <c r="G86" s="249"/>
      <c r="H86" s="249"/>
      <c r="I86" s="249"/>
      <c r="J86" s="249"/>
      <c r="K86" s="249"/>
      <c r="L86" s="249"/>
      <c r="M86" s="249"/>
      <c r="N86" s="200"/>
      <c r="O86" s="256">
        <f>SUM(O85:R85)</f>
        <v>705</v>
      </c>
      <c r="P86" s="257"/>
      <c r="Q86" s="257"/>
      <c r="R86" s="258"/>
      <c r="S86" s="256">
        <f>SUM(S85:V85)</f>
        <v>880</v>
      </c>
      <c r="T86" s="257"/>
      <c r="U86" s="257"/>
      <c r="V86" s="258"/>
      <c r="W86" s="256">
        <f>SUM(W85:Z85)</f>
        <v>745</v>
      </c>
      <c r="X86" s="257"/>
      <c r="Y86" s="257"/>
      <c r="Z86" s="258"/>
      <c r="AA86" s="256">
        <f>SUM(AA85:AD85)</f>
        <v>850</v>
      </c>
      <c r="AB86" s="257"/>
      <c r="AC86" s="257"/>
      <c r="AD86" s="258"/>
      <c r="AE86" s="256">
        <f>SUM(AE85:AH85)</f>
        <v>749</v>
      </c>
      <c r="AF86" s="257"/>
      <c r="AG86" s="257"/>
      <c r="AH86" s="258"/>
      <c r="AI86" s="256">
        <f>SUM(AI85:AL85)</f>
        <v>775</v>
      </c>
      <c r="AJ86" s="257"/>
      <c r="AK86" s="257"/>
      <c r="AL86" s="258"/>
      <c r="AM86" s="256">
        <f>SUM(AM85:AR85)</f>
        <v>180</v>
      </c>
      <c r="AN86" s="257"/>
      <c r="AO86" s="257"/>
      <c r="AP86" s="257"/>
      <c r="AQ86" s="257"/>
      <c r="AR86" s="257"/>
      <c r="AS86" s="249"/>
      <c r="AT86" s="249"/>
      <c r="AU86" s="249"/>
      <c r="AV86" s="249"/>
    </row>
    <row r="87" spans="1:49" s="18" customFormat="1" ht="44.4" customHeight="1" x14ac:dyDescent="0.3">
      <c r="A87" s="250" t="s">
        <v>145</v>
      </c>
      <c r="B87" s="251"/>
      <c r="C87" s="252"/>
      <c r="D87" s="248">
        <f t="shared" ref="D87:AV87" si="63">SUM(D8,D13,D27,D71,D81)</f>
        <v>4704</v>
      </c>
      <c r="E87" s="248">
        <f t="shared" si="63"/>
        <v>1759</v>
      </c>
      <c r="F87" s="248">
        <f t="shared" si="63"/>
        <v>313</v>
      </c>
      <c r="G87" s="248">
        <f t="shared" si="63"/>
        <v>896</v>
      </c>
      <c r="H87" s="248">
        <f t="shared" si="63"/>
        <v>508</v>
      </c>
      <c r="I87" s="248">
        <f t="shared" ref="I87" si="64">SUM(I8,I13,I27,I71,I81)</f>
        <v>120</v>
      </c>
      <c r="J87" s="248">
        <f t="shared" si="63"/>
        <v>232</v>
      </c>
      <c r="K87" s="248">
        <f t="shared" si="63"/>
        <v>36</v>
      </c>
      <c r="L87" s="248">
        <f t="shared" si="63"/>
        <v>0</v>
      </c>
      <c r="M87" s="248">
        <f t="shared" si="63"/>
        <v>550</v>
      </c>
      <c r="N87" s="199">
        <f t="shared" si="63"/>
        <v>2945</v>
      </c>
      <c r="O87" s="30">
        <f t="shared" si="63"/>
        <v>90</v>
      </c>
      <c r="P87" s="30">
        <f t="shared" si="63"/>
        <v>135</v>
      </c>
      <c r="Q87" s="30">
        <f t="shared" si="63"/>
        <v>105</v>
      </c>
      <c r="R87" s="30">
        <f t="shared" si="63"/>
        <v>375</v>
      </c>
      <c r="S87" s="30">
        <f t="shared" si="63"/>
        <v>72</v>
      </c>
      <c r="T87" s="30">
        <f t="shared" si="63"/>
        <v>121</v>
      </c>
      <c r="U87" s="30">
        <f t="shared" si="63"/>
        <v>80</v>
      </c>
      <c r="V87" s="30">
        <f t="shared" si="63"/>
        <v>607</v>
      </c>
      <c r="W87" s="30">
        <f t="shared" si="63"/>
        <v>93</v>
      </c>
      <c r="X87" s="30">
        <f t="shared" si="63"/>
        <v>141</v>
      </c>
      <c r="Y87" s="30">
        <f t="shared" si="63"/>
        <v>115</v>
      </c>
      <c r="Z87" s="30">
        <f t="shared" si="63"/>
        <v>396</v>
      </c>
      <c r="AA87" s="30">
        <f t="shared" si="63"/>
        <v>33</v>
      </c>
      <c r="AB87" s="30">
        <f t="shared" si="63"/>
        <v>125</v>
      </c>
      <c r="AC87" s="30">
        <f t="shared" si="63"/>
        <v>70</v>
      </c>
      <c r="AD87" s="30">
        <f t="shared" si="63"/>
        <v>622</v>
      </c>
      <c r="AE87" s="30">
        <f t="shared" si="63"/>
        <v>16</v>
      </c>
      <c r="AF87" s="30">
        <f t="shared" si="63"/>
        <v>204</v>
      </c>
      <c r="AG87" s="30">
        <f t="shared" si="63"/>
        <v>90</v>
      </c>
      <c r="AH87" s="30">
        <f t="shared" si="63"/>
        <v>439</v>
      </c>
      <c r="AI87" s="30">
        <f t="shared" si="63"/>
        <v>9</v>
      </c>
      <c r="AJ87" s="30">
        <f t="shared" si="63"/>
        <v>170</v>
      </c>
      <c r="AK87" s="30">
        <f t="shared" si="63"/>
        <v>90</v>
      </c>
      <c r="AL87" s="30">
        <f t="shared" si="63"/>
        <v>506</v>
      </c>
      <c r="AM87" s="30">
        <f t="shared" si="63"/>
        <v>27</v>
      </c>
      <c r="AN87" s="30">
        <f t="shared" si="63"/>
        <v>33</v>
      </c>
      <c r="AO87" s="30">
        <f t="shared" si="63"/>
        <v>29</v>
      </c>
      <c r="AP87" s="30">
        <f t="shared" si="63"/>
        <v>31</v>
      </c>
      <c r="AQ87" s="30">
        <f t="shared" si="63"/>
        <v>30</v>
      </c>
      <c r="AR87" s="30">
        <f t="shared" si="63"/>
        <v>30</v>
      </c>
      <c r="AS87" s="248">
        <f t="shared" si="63"/>
        <v>70.88</v>
      </c>
      <c r="AT87" s="248">
        <f t="shared" si="63"/>
        <v>133</v>
      </c>
      <c r="AU87" s="248">
        <f t="shared" si="63"/>
        <v>11</v>
      </c>
      <c r="AV87" s="248">
        <f t="shared" si="63"/>
        <v>56</v>
      </c>
    </row>
    <row r="88" spans="1:49" s="18" customFormat="1" ht="44.4" customHeight="1" x14ac:dyDescent="0.3">
      <c r="A88" s="253"/>
      <c r="B88" s="254"/>
      <c r="C88" s="255"/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00"/>
      <c r="O88" s="256">
        <f>SUM(O87:R87)</f>
        <v>705</v>
      </c>
      <c r="P88" s="257"/>
      <c r="Q88" s="257"/>
      <c r="R88" s="258"/>
      <c r="S88" s="256">
        <f>SUM(S87:V87)</f>
        <v>880</v>
      </c>
      <c r="T88" s="257"/>
      <c r="U88" s="257"/>
      <c r="V88" s="258"/>
      <c r="W88" s="256">
        <f>SUM(W87:Z87)</f>
        <v>745</v>
      </c>
      <c r="X88" s="257"/>
      <c r="Y88" s="257"/>
      <c r="Z88" s="258"/>
      <c r="AA88" s="256">
        <f>SUM(AA87:AD87)</f>
        <v>850</v>
      </c>
      <c r="AB88" s="257"/>
      <c r="AC88" s="257"/>
      <c r="AD88" s="258"/>
      <c r="AE88" s="256">
        <f>SUM(AE87:AH87)</f>
        <v>749</v>
      </c>
      <c r="AF88" s="257"/>
      <c r="AG88" s="257"/>
      <c r="AH88" s="258"/>
      <c r="AI88" s="256">
        <f>SUM(AI87:AL87)</f>
        <v>775</v>
      </c>
      <c r="AJ88" s="257"/>
      <c r="AK88" s="257"/>
      <c r="AL88" s="258"/>
      <c r="AM88" s="256">
        <f>SUM(AM87:AR87)</f>
        <v>180</v>
      </c>
      <c r="AN88" s="257"/>
      <c r="AO88" s="257"/>
      <c r="AP88" s="257"/>
      <c r="AQ88" s="257"/>
      <c r="AR88" s="258"/>
      <c r="AS88" s="249"/>
      <c r="AT88" s="249"/>
      <c r="AU88" s="249"/>
      <c r="AV88" s="249"/>
    </row>
    <row r="89" spans="1:49" s="74" customFormat="1" ht="22.5" customHeight="1" x14ac:dyDescent="0.3">
      <c r="A89" s="229" t="s">
        <v>142</v>
      </c>
      <c r="B89" s="229"/>
      <c r="C89" s="230"/>
      <c r="D89" s="73"/>
      <c r="E89" s="30"/>
      <c r="F89" s="73"/>
      <c r="G89" s="30"/>
      <c r="H89" s="73"/>
      <c r="I89" s="73"/>
      <c r="J89" s="30"/>
      <c r="K89" s="73"/>
      <c r="L89" s="30"/>
      <c r="M89" s="73"/>
      <c r="N89" s="54"/>
      <c r="O89" s="256">
        <v>1</v>
      </c>
      <c r="P89" s="257"/>
      <c r="Q89" s="257"/>
      <c r="R89" s="258"/>
      <c r="S89" s="256">
        <v>3</v>
      </c>
      <c r="T89" s="257"/>
      <c r="U89" s="257"/>
      <c r="V89" s="258"/>
      <c r="W89" s="256">
        <v>3</v>
      </c>
      <c r="X89" s="257"/>
      <c r="Y89" s="257"/>
      <c r="Z89" s="258"/>
      <c r="AA89" s="256">
        <v>4</v>
      </c>
      <c r="AB89" s="257"/>
      <c r="AC89" s="257"/>
      <c r="AD89" s="258"/>
      <c r="AE89" s="256">
        <v>2</v>
      </c>
      <c r="AF89" s="257"/>
      <c r="AG89" s="257"/>
      <c r="AH89" s="258"/>
      <c r="AI89" s="256">
        <v>1</v>
      </c>
      <c r="AJ89" s="257"/>
      <c r="AK89" s="257"/>
      <c r="AL89" s="258"/>
      <c r="AM89" s="259"/>
      <c r="AN89" s="260"/>
      <c r="AO89" s="260"/>
      <c r="AP89" s="260"/>
      <c r="AQ89" s="260"/>
      <c r="AR89" s="260"/>
      <c r="AS89" s="260"/>
      <c r="AT89" s="260"/>
      <c r="AU89" s="260"/>
      <c r="AV89" s="261"/>
      <c r="AW89" s="78"/>
    </row>
    <row r="90" spans="1:49" s="18" customFormat="1" x14ac:dyDescent="0.55000000000000004">
      <c r="A90" s="9"/>
      <c r="B90" s="109"/>
      <c r="C90" s="109"/>
      <c r="D90" s="220"/>
      <c r="E90" s="247"/>
      <c r="F90" s="247"/>
      <c r="G90" s="109"/>
      <c r="H90" s="109"/>
      <c r="I90" s="156"/>
      <c r="J90" s="109"/>
      <c r="K90" s="109"/>
      <c r="L90" s="109"/>
      <c r="M90" s="109"/>
      <c r="N90" s="109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2"/>
      <c r="AJ90" s="12"/>
      <c r="AK90" s="12"/>
      <c r="AL90" s="12"/>
      <c r="AM90" s="13"/>
      <c r="AN90" s="13"/>
      <c r="AO90" s="13"/>
      <c r="AP90" s="13"/>
      <c r="AQ90" s="13"/>
      <c r="AR90" s="13"/>
      <c r="AS90" s="14"/>
      <c r="AT90" s="14"/>
      <c r="AU90" s="14"/>
      <c r="AV90" s="15"/>
    </row>
    <row r="91" spans="1:49" s="18" customFormat="1" x14ac:dyDescent="0.55000000000000004">
      <c r="A91" s="9"/>
      <c r="B91" s="109"/>
      <c r="C91" s="109"/>
      <c r="D91" s="220"/>
      <c r="E91" s="247"/>
      <c r="F91" s="247"/>
      <c r="G91" s="109"/>
      <c r="H91" s="109"/>
      <c r="I91" s="156"/>
      <c r="J91" s="109"/>
      <c r="K91" s="109"/>
      <c r="L91" s="109"/>
      <c r="M91" s="109"/>
      <c r="N91" s="109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2"/>
      <c r="AJ91" s="12"/>
      <c r="AK91" s="12"/>
      <c r="AL91" s="12"/>
      <c r="AM91" s="2"/>
      <c r="AN91" s="2"/>
      <c r="AO91" s="2"/>
      <c r="AP91" s="2"/>
      <c r="AQ91" s="2"/>
      <c r="AR91" s="2"/>
      <c r="AS91" s="17"/>
      <c r="AT91" s="17"/>
      <c r="AU91" s="17"/>
    </row>
    <row r="92" spans="1:49" s="18" customFormat="1" x14ac:dyDescent="0.55000000000000004">
      <c r="A92" s="2"/>
      <c r="B92" s="13"/>
      <c r="C92" s="24"/>
      <c r="D92" s="13"/>
      <c r="E92" s="13"/>
      <c r="F92" s="13"/>
      <c r="G92" s="2"/>
      <c r="H92" s="2"/>
      <c r="I92" s="2"/>
      <c r="J92" s="2"/>
      <c r="K92" s="2"/>
      <c r="L92" s="2"/>
      <c r="M92" s="2"/>
      <c r="N92" s="2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1"/>
      <c r="AF92" s="11"/>
      <c r="AG92" s="11"/>
      <c r="AH92" s="11"/>
      <c r="AI92" s="12"/>
      <c r="AJ92" s="12"/>
      <c r="AK92" s="12"/>
      <c r="AL92" s="12"/>
      <c r="AM92" s="2"/>
      <c r="AN92" s="2"/>
      <c r="AO92" s="2"/>
      <c r="AP92" s="2"/>
      <c r="AQ92" s="2"/>
      <c r="AR92" s="2"/>
      <c r="AS92" s="17"/>
      <c r="AT92" s="17"/>
      <c r="AU92" s="17"/>
    </row>
    <row r="93" spans="1:49" s="18" customFormat="1" x14ac:dyDescent="0.55000000000000004">
      <c r="A93" s="2"/>
      <c r="B93" s="2"/>
      <c r="C93" s="25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2"/>
      <c r="AJ93" s="12"/>
      <c r="AK93" s="12"/>
      <c r="AL93" s="12"/>
      <c r="AM93" s="2"/>
      <c r="AN93" s="2"/>
      <c r="AO93" s="2"/>
      <c r="AP93" s="2"/>
      <c r="AQ93" s="2"/>
      <c r="AR93" s="2"/>
      <c r="AS93" s="17"/>
      <c r="AT93" s="17"/>
      <c r="AU93" s="17"/>
    </row>
    <row r="94" spans="1:49" s="18" customFormat="1" x14ac:dyDescent="0.55000000000000004">
      <c r="A94" s="2"/>
      <c r="B94" s="2"/>
      <c r="C94" s="25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2"/>
      <c r="AJ94" s="12"/>
      <c r="AK94" s="12"/>
      <c r="AL94" s="12"/>
      <c r="AM94" s="2"/>
      <c r="AN94" s="2"/>
      <c r="AO94" s="2"/>
      <c r="AP94" s="2"/>
      <c r="AQ94" s="2"/>
      <c r="AR94" s="2"/>
      <c r="AS94" s="17"/>
      <c r="AT94" s="17"/>
      <c r="AU94" s="17"/>
    </row>
    <row r="95" spans="1:49" s="18" customFormat="1" x14ac:dyDescent="0.55000000000000004">
      <c r="A95" s="2"/>
      <c r="B95" s="2"/>
      <c r="C95" s="25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2"/>
      <c r="AJ95" s="12"/>
      <c r="AK95" s="12"/>
      <c r="AL95" s="12"/>
      <c r="AM95" s="2"/>
      <c r="AN95" s="2"/>
      <c r="AO95" s="2"/>
      <c r="AP95" s="2"/>
      <c r="AQ95" s="2"/>
      <c r="AR95" s="2"/>
      <c r="AS95" s="17"/>
      <c r="AT95" s="17"/>
      <c r="AU95" s="17"/>
    </row>
    <row r="96" spans="1:49" s="18" customFormat="1" x14ac:dyDescent="0.55000000000000004">
      <c r="A96" s="2"/>
      <c r="B96" s="2"/>
      <c r="C96" s="25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2"/>
      <c r="AJ96" s="12"/>
      <c r="AK96" s="12"/>
      <c r="AL96" s="12"/>
      <c r="AM96" s="2"/>
      <c r="AN96" s="2"/>
      <c r="AO96" s="2"/>
      <c r="AP96" s="2"/>
      <c r="AQ96" s="2"/>
      <c r="AR96" s="2"/>
      <c r="AS96" s="17"/>
      <c r="AT96" s="17"/>
      <c r="AU96" s="17"/>
    </row>
    <row r="97" spans="1:47" s="18" customFormat="1" x14ac:dyDescent="0.55000000000000004">
      <c r="A97" s="2"/>
      <c r="B97" s="2"/>
      <c r="C97" s="2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2"/>
      <c r="AJ97" s="12"/>
      <c r="AK97" s="12"/>
      <c r="AL97" s="12"/>
      <c r="AM97" s="2"/>
      <c r="AN97" s="2"/>
      <c r="AO97" s="2"/>
      <c r="AP97" s="2"/>
      <c r="AQ97" s="2"/>
      <c r="AR97" s="2"/>
      <c r="AS97" s="17"/>
      <c r="AT97" s="17"/>
      <c r="AU97" s="17"/>
    </row>
    <row r="98" spans="1:47" s="18" customFormat="1" x14ac:dyDescent="0.55000000000000004">
      <c r="A98" s="2"/>
      <c r="B98" s="2"/>
      <c r="C98" s="25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2"/>
      <c r="AN98" s="2"/>
      <c r="AO98" s="2"/>
      <c r="AP98" s="2"/>
      <c r="AQ98" s="2"/>
      <c r="AR98" s="2"/>
      <c r="AS98" s="17"/>
      <c r="AT98" s="17"/>
      <c r="AU98" s="17"/>
    </row>
    <row r="99" spans="1:47" s="18" customFormat="1" x14ac:dyDescent="0.55000000000000004">
      <c r="A99" s="2"/>
      <c r="B99" s="2"/>
      <c r="C99" s="25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2"/>
      <c r="AN99" s="2"/>
      <c r="AO99" s="2"/>
      <c r="AP99" s="2"/>
      <c r="AQ99" s="2"/>
      <c r="AR99" s="2"/>
      <c r="AS99" s="17"/>
      <c r="AT99" s="17"/>
      <c r="AU99" s="17"/>
    </row>
    <row r="100" spans="1:47" s="18" customFormat="1" x14ac:dyDescent="0.55000000000000004">
      <c r="A100" s="2"/>
      <c r="B100" s="2"/>
      <c r="C100" s="2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2"/>
      <c r="AN100" s="2"/>
      <c r="AO100" s="2"/>
      <c r="AP100" s="2"/>
      <c r="AQ100" s="2"/>
      <c r="AR100" s="2"/>
      <c r="AS100" s="17"/>
      <c r="AT100" s="17"/>
      <c r="AU100" s="17"/>
    </row>
    <row r="101" spans="1:47" s="18" customFormat="1" x14ac:dyDescent="0.55000000000000004">
      <c r="A101" s="2"/>
      <c r="B101" s="2"/>
      <c r="C101" s="25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2"/>
      <c r="AN101" s="2"/>
      <c r="AO101" s="2"/>
      <c r="AP101" s="2"/>
      <c r="AQ101" s="2"/>
      <c r="AR101" s="2"/>
      <c r="AS101" s="17"/>
      <c r="AT101" s="17"/>
      <c r="AU101" s="17"/>
    </row>
    <row r="102" spans="1:47" s="18" customFormat="1" x14ac:dyDescent="0.55000000000000004">
      <c r="A102" s="2"/>
      <c r="B102" s="2"/>
      <c r="C102" s="2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2"/>
      <c r="AN102" s="2"/>
      <c r="AO102" s="2"/>
      <c r="AP102" s="2"/>
      <c r="AQ102" s="2"/>
      <c r="AR102" s="2"/>
      <c r="AS102" s="17"/>
      <c r="AT102" s="17"/>
      <c r="AU102" s="17"/>
    </row>
    <row r="103" spans="1:47" s="18" customFormat="1" x14ac:dyDescent="0.55000000000000004">
      <c r="A103" s="2"/>
      <c r="B103" s="2"/>
      <c r="C103" s="2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2"/>
      <c r="AN103" s="2"/>
      <c r="AO103" s="2"/>
      <c r="AP103" s="2"/>
      <c r="AQ103" s="2"/>
      <c r="AR103" s="2"/>
      <c r="AS103" s="17"/>
      <c r="AT103" s="17"/>
      <c r="AU103" s="17"/>
    </row>
    <row r="104" spans="1:47" s="18" customFormat="1" x14ac:dyDescent="0.55000000000000004">
      <c r="A104" s="2"/>
      <c r="B104" s="2"/>
      <c r="C104" s="25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2"/>
      <c r="AN104" s="2"/>
      <c r="AO104" s="2"/>
      <c r="AP104" s="2"/>
      <c r="AQ104" s="2"/>
      <c r="AR104" s="2"/>
      <c r="AS104" s="17"/>
      <c r="AT104" s="17"/>
      <c r="AU104" s="17"/>
    </row>
    <row r="105" spans="1:47" s="18" customFormat="1" x14ac:dyDescent="0.55000000000000004">
      <c r="A105" s="2"/>
      <c r="B105" s="2"/>
      <c r="C105" s="2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2"/>
      <c r="AN105" s="2"/>
      <c r="AO105" s="2"/>
      <c r="AP105" s="2"/>
      <c r="AQ105" s="2"/>
      <c r="AR105" s="2"/>
      <c r="AS105" s="17"/>
      <c r="AT105" s="17"/>
      <c r="AU105" s="17"/>
    </row>
    <row r="106" spans="1:47" s="18" customFormat="1" x14ac:dyDescent="0.55000000000000004">
      <c r="A106" s="2"/>
      <c r="B106" s="2"/>
      <c r="C106" s="25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2"/>
      <c r="AN106" s="2"/>
      <c r="AO106" s="2"/>
      <c r="AP106" s="2"/>
      <c r="AQ106" s="2"/>
      <c r="AR106" s="2"/>
      <c r="AS106" s="17"/>
      <c r="AT106" s="17"/>
      <c r="AU106" s="17"/>
    </row>
    <row r="107" spans="1:47" s="18" customFormat="1" x14ac:dyDescent="0.55000000000000004">
      <c r="A107" s="2"/>
      <c r="B107" s="2"/>
      <c r="C107" s="25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2"/>
      <c r="AN107" s="2"/>
      <c r="AO107" s="2"/>
      <c r="AP107" s="2"/>
      <c r="AQ107" s="2"/>
      <c r="AR107" s="2"/>
      <c r="AS107" s="17"/>
      <c r="AT107" s="17"/>
      <c r="AU107" s="17"/>
    </row>
    <row r="108" spans="1:47" s="18" customFormat="1" x14ac:dyDescent="0.55000000000000004">
      <c r="A108" s="2"/>
      <c r="B108" s="2"/>
      <c r="C108" s="2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2"/>
      <c r="AN108" s="2"/>
      <c r="AO108" s="2"/>
      <c r="AP108" s="2"/>
      <c r="AQ108" s="2"/>
      <c r="AR108" s="2"/>
      <c r="AS108" s="17"/>
      <c r="AT108" s="17"/>
      <c r="AU108" s="17"/>
    </row>
    <row r="109" spans="1:47" s="18" customFormat="1" x14ac:dyDescent="0.55000000000000004">
      <c r="A109" s="2"/>
      <c r="B109" s="2"/>
      <c r="C109" s="2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2"/>
      <c r="AN109" s="2"/>
      <c r="AO109" s="2"/>
      <c r="AP109" s="2"/>
      <c r="AQ109" s="2"/>
      <c r="AR109" s="2"/>
      <c r="AS109" s="17"/>
      <c r="AT109" s="17"/>
      <c r="AU109" s="17"/>
    </row>
    <row r="110" spans="1:47" s="18" customFormat="1" x14ac:dyDescent="0.55000000000000004">
      <c r="A110" s="2"/>
      <c r="B110" s="2"/>
      <c r="C110" s="25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2"/>
      <c r="AN110" s="2"/>
      <c r="AO110" s="2"/>
      <c r="AP110" s="2"/>
      <c r="AQ110" s="2"/>
      <c r="AR110" s="2"/>
      <c r="AS110" s="17"/>
      <c r="AT110" s="17"/>
      <c r="AU110" s="17"/>
    </row>
    <row r="111" spans="1:47" s="18" customFormat="1" x14ac:dyDescent="0.55000000000000004">
      <c r="A111" s="2"/>
      <c r="B111" s="2"/>
      <c r="C111" s="2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2"/>
      <c r="AN111" s="2"/>
      <c r="AO111" s="2"/>
      <c r="AP111" s="2"/>
      <c r="AQ111" s="2"/>
      <c r="AR111" s="2"/>
      <c r="AS111" s="17"/>
      <c r="AT111" s="17"/>
      <c r="AU111" s="17"/>
    </row>
    <row r="112" spans="1:47" s="18" customFormat="1" x14ac:dyDescent="0.55000000000000004">
      <c r="A112" s="2"/>
      <c r="B112" s="2"/>
      <c r="C112" s="25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2"/>
      <c r="AN112" s="2"/>
      <c r="AO112" s="2"/>
      <c r="AP112" s="2"/>
      <c r="AQ112" s="2"/>
      <c r="AR112" s="2"/>
      <c r="AS112" s="17"/>
      <c r="AT112" s="17"/>
      <c r="AU112" s="17"/>
    </row>
    <row r="113" spans="1:48" s="18" customFormat="1" x14ac:dyDescent="0.55000000000000004">
      <c r="A113" s="2"/>
      <c r="B113" s="2"/>
      <c r="C113" s="25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2"/>
      <c r="AN113" s="2"/>
      <c r="AO113" s="2"/>
      <c r="AP113" s="2"/>
      <c r="AQ113" s="2"/>
      <c r="AR113" s="2"/>
      <c r="AS113" s="17"/>
      <c r="AT113" s="17"/>
      <c r="AU113" s="17"/>
    </row>
    <row r="114" spans="1:48" s="18" customFormat="1" x14ac:dyDescent="0.55000000000000004">
      <c r="A114" s="2"/>
      <c r="B114" s="2"/>
      <c r="C114" s="25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2"/>
      <c r="AN114" s="2"/>
      <c r="AO114" s="2"/>
      <c r="AP114" s="2"/>
      <c r="AQ114" s="2"/>
      <c r="AR114" s="2"/>
      <c r="AS114" s="17"/>
      <c r="AT114" s="17"/>
      <c r="AU114" s="17"/>
    </row>
    <row r="115" spans="1:48" s="18" customFormat="1" x14ac:dyDescent="0.55000000000000004">
      <c r="A115" s="2"/>
      <c r="B115" s="2"/>
      <c r="C115" s="25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2"/>
      <c r="AN115" s="2"/>
      <c r="AO115" s="2"/>
      <c r="AP115" s="2"/>
      <c r="AQ115" s="2"/>
      <c r="AR115" s="2"/>
      <c r="AS115" s="17"/>
      <c r="AT115" s="17"/>
      <c r="AU115" s="17"/>
    </row>
    <row r="116" spans="1:48" s="18" customFormat="1" x14ac:dyDescent="0.55000000000000004">
      <c r="A116" s="2"/>
      <c r="B116" s="2"/>
      <c r="C116" s="2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2"/>
      <c r="AN116" s="2"/>
      <c r="AO116" s="2"/>
      <c r="AP116" s="2"/>
      <c r="AQ116" s="2"/>
      <c r="AR116" s="2"/>
      <c r="AS116" s="17"/>
      <c r="AT116" s="17"/>
      <c r="AU116" s="17"/>
    </row>
    <row r="117" spans="1:48" s="18" customFormat="1" x14ac:dyDescent="0.55000000000000004">
      <c r="A117" s="2"/>
      <c r="B117" s="2"/>
      <c r="C117" s="2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2"/>
      <c r="AN117" s="2"/>
      <c r="AO117" s="2"/>
      <c r="AP117" s="2"/>
      <c r="AQ117" s="2"/>
      <c r="AR117" s="2"/>
      <c r="AS117" s="17"/>
      <c r="AT117" s="17"/>
      <c r="AU117" s="17"/>
    </row>
    <row r="118" spans="1:48" s="18" customFormat="1" x14ac:dyDescent="0.55000000000000004">
      <c r="A118" s="2"/>
      <c r="B118" s="2"/>
      <c r="C118" s="25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2"/>
      <c r="AN118" s="2"/>
      <c r="AO118" s="2"/>
      <c r="AP118" s="2"/>
      <c r="AQ118" s="2"/>
      <c r="AR118" s="2"/>
      <c r="AS118" s="17"/>
      <c r="AT118" s="17"/>
      <c r="AU118" s="17"/>
    </row>
    <row r="119" spans="1:48" x14ac:dyDescent="0.55000000000000004">
      <c r="A119" s="2"/>
      <c r="AM119" s="2"/>
      <c r="AN119" s="2"/>
      <c r="AO119" s="2"/>
      <c r="AP119" s="2"/>
      <c r="AQ119" s="2"/>
      <c r="AR119" s="2"/>
      <c r="AS119" s="17"/>
      <c r="AT119" s="17"/>
      <c r="AU119" s="17"/>
      <c r="AV119" s="18"/>
    </row>
    <row r="120" spans="1:48" x14ac:dyDescent="0.55000000000000004">
      <c r="A120" s="2"/>
      <c r="AM120" s="2"/>
      <c r="AN120" s="2"/>
      <c r="AO120" s="2"/>
      <c r="AP120" s="2"/>
      <c r="AQ120" s="2"/>
      <c r="AR120" s="2"/>
      <c r="AS120" s="17"/>
      <c r="AT120" s="17"/>
      <c r="AU120" s="17"/>
      <c r="AV120" s="18"/>
    </row>
    <row r="121" spans="1:48" x14ac:dyDescent="0.55000000000000004">
      <c r="A121" s="2"/>
      <c r="AM121" s="2"/>
      <c r="AN121" s="2"/>
      <c r="AO121" s="2"/>
      <c r="AP121" s="2"/>
      <c r="AQ121" s="2"/>
      <c r="AR121" s="2"/>
      <c r="AS121" s="17"/>
      <c r="AT121" s="17"/>
      <c r="AU121" s="17"/>
      <c r="AV121" s="18"/>
    </row>
    <row r="122" spans="1:48" x14ac:dyDescent="0.55000000000000004">
      <c r="A122" s="2"/>
      <c r="AM122" s="2"/>
      <c r="AN122" s="2"/>
      <c r="AO122" s="2"/>
      <c r="AP122" s="2"/>
      <c r="AQ122" s="2"/>
      <c r="AR122" s="2"/>
      <c r="AS122" s="17"/>
      <c r="AT122" s="17"/>
      <c r="AU122" s="17"/>
      <c r="AV122" s="18"/>
    </row>
    <row r="123" spans="1:48" x14ac:dyDescent="0.55000000000000004">
      <c r="A123" s="2"/>
      <c r="AM123" s="2"/>
      <c r="AN123" s="2"/>
      <c r="AO123" s="2"/>
      <c r="AP123" s="2"/>
      <c r="AQ123" s="2"/>
      <c r="AR123" s="2"/>
      <c r="AS123" s="17"/>
      <c r="AT123" s="17"/>
      <c r="AU123" s="17"/>
      <c r="AV123" s="18"/>
    </row>
    <row r="124" spans="1:48" x14ac:dyDescent="0.55000000000000004">
      <c r="A124" s="2"/>
      <c r="AM124" s="2"/>
      <c r="AN124" s="2"/>
      <c r="AO124" s="2"/>
      <c r="AP124" s="2"/>
      <c r="AQ124" s="2"/>
      <c r="AR124" s="2"/>
      <c r="AS124" s="17"/>
      <c r="AT124" s="17"/>
      <c r="AU124" s="17"/>
      <c r="AV124" s="18"/>
    </row>
    <row r="125" spans="1:48" x14ac:dyDescent="0.55000000000000004">
      <c r="A125" s="2"/>
      <c r="AM125" s="2"/>
      <c r="AN125" s="2"/>
      <c r="AO125" s="2"/>
      <c r="AP125" s="2"/>
      <c r="AQ125" s="2"/>
      <c r="AR125" s="2"/>
      <c r="AS125" s="17"/>
      <c r="AT125" s="17"/>
      <c r="AU125" s="17"/>
      <c r="AV125" s="18"/>
    </row>
    <row r="126" spans="1:48" x14ac:dyDescent="0.55000000000000004">
      <c r="A126" s="2"/>
      <c r="AM126" s="2"/>
      <c r="AN126" s="2"/>
      <c r="AO126" s="2"/>
      <c r="AP126" s="2"/>
      <c r="AQ126" s="2"/>
      <c r="AR126" s="2"/>
      <c r="AS126" s="17"/>
      <c r="AT126" s="17"/>
      <c r="AU126" s="17"/>
      <c r="AV126" s="18"/>
    </row>
    <row r="127" spans="1:48" x14ac:dyDescent="0.55000000000000004">
      <c r="A127" s="2"/>
      <c r="AM127" s="2"/>
      <c r="AN127" s="2"/>
      <c r="AO127" s="2"/>
      <c r="AP127" s="2"/>
      <c r="AQ127" s="2"/>
      <c r="AR127" s="2"/>
      <c r="AS127" s="17"/>
      <c r="AT127" s="17"/>
      <c r="AU127" s="17"/>
      <c r="AV127" s="18"/>
    </row>
    <row r="128" spans="1:48" x14ac:dyDescent="0.55000000000000004">
      <c r="A128" s="2"/>
      <c r="AM128" s="2"/>
      <c r="AN128" s="2"/>
      <c r="AO128" s="2"/>
      <c r="AP128" s="2"/>
      <c r="AQ128" s="2"/>
      <c r="AR128" s="2"/>
      <c r="AS128" s="17"/>
      <c r="AT128" s="17"/>
      <c r="AU128" s="17"/>
      <c r="AV128" s="18"/>
    </row>
    <row r="129" spans="1:48" x14ac:dyDescent="0.55000000000000004">
      <c r="A129" s="2"/>
      <c r="AM129" s="2"/>
      <c r="AN129" s="2"/>
      <c r="AO129" s="2"/>
      <c r="AP129" s="2"/>
      <c r="AQ129" s="2"/>
      <c r="AR129" s="2"/>
      <c r="AS129" s="17"/>
      <c r="AT129" s="17"/>
      <c r="AU129" s="17"/>
      <c r="AV129" s="18"/>
    </row>
    <row r="130" spans="1:48" x14ac:dyDescent="0.55000000000000004">
      <c r="A130" s="2"/>
      <c r="AM130" s="2"/>
      <c r="AN130" s="2"/>
      <c r="AO130" s="2"/>
      <c r="AP130" s="2"/>
      <c r="AQ130" s="2"/>
      <c r="AR130" s="2"/>
      <c r="AS130" s="17"/>
      <c r="AT130" s="17"/>
      <c r="AU130" s="17"/>
      <c r="AV130" s="18"/>
    </row>
  </sheetData>
  <dataConsolidate/>
  <mergeCells count="117">
    <mergeCell ref="O89:R89"/>
    <mergeCell ref="S89:V89"/>
    <mergeCell ref="W89:Z89"/>
    <mergeCell ref="AA89:AD89"/>
    <mergeCell ref="AE89:AH89"/>
    <mergeCell ref="AI89:AL89"/>
    <mergeCell ref="AM89:AV89"/>
    <mergeCell ref="A89:C89"/>
    <mergeCell ref="N85:N86"/>
    <mergeCell ref="AS85:AS86"/>
    <mergeCell ref="AT85:AT86"/>
    <mergeCell ref="AU85:AU86"/>
    <mergeCell ref="AV85:AV86"/>
    <mergeCell ref="O86:R86"/>
    <mergeCell ref="S86:V86"/>
    <mergeCell ref="W86:Z86"/>
    <mergeCell ref="AA86:AD86"/>
    <mergeCell ref="AE86:AH86"/>
    <mergeCell ref="AI86:AL86"/>
    <mergeCell ref="AM86:AR86"/>
    <mergeCell ref="H85:H86"/>
    <mergeCell ref="J85:J86"/>
    <mergeCell ref="K85:K86"/>
    <mergeCell ref="L85:L86"/>
    <mergeCell ref="M85:M86"/>
    <mergeCell ref="A85:C86"/>
    <mergeCell ref="D85:D86"/>
    <mergeCell ref="E85:E86"/>
    <mergeCell ref="F85:F86"/>
    <mergeCell ref="G85:G86"/>
    <mergeCell ref="A83:C84"/>
    <mergeCell ref="D83:D84"/>
    <mergeCell ref="E83:E84"/>
    <mergeCell ref="F83:F84"/>
    <mergeCell ref="G83:G84"/>
    <mergeCell ref="I83:I84"/>
    <mergeCell ref="I85:I86"/>
    <mergeCell ref="AV83:AV84"/>
    <mergeCell ref="O84:R84"/>
    <mergeCell ref="S84:V84"/>
    <mergeCell ref="W84:Z84"/>
    <mergeCell ref="AA84:AD84"/>
    <mergeCell ref="AE84:AH84"/>
    <mergeCell ref="AI84:AL84"/>
    <mergeCell ref="AM84:AR84"/>
    <mergeCell ref="J83:J84"/>
    <mergeCell ref="K83:K84"/>
    <mergeCell ref="L83:L84"/>
    <mergeCell ref="M83:M84"/>
    <mergeCell ref="AU83:AU84"/>
    <mergeCell ref="AT83:AT84"/>
    <mergeCell ref="AS83:AS84"/>
    <mergeCell ref="A87:C88"/>
    <mergeCell ref="D87:D88"/>
    <mergeCell ref="E87:E88"/>
    <mergeCell ref="F87:F88"/>
    <mergeCell ref="G87:G88"/>
    <mergeCell ref="N87:N88"/>
    <mergeCell ref="AS87:AS88"/>
    <mergeCell ref="AT87:AT88"/>
    <mergeCell ref="AU87:AU88"/>
    <mergeCell ref="O88:R88"/>
    <mergeCell ref="S88:V88"/>
    <mergeCell ref="W88:Z88"/>
    <mergeCell ref="AA88:AD88"/>
    <mergeCell ref="AE88:AH88"/>
    <mergeCell ref="AI88:AL88"/>
    <mergeCell ref="AM88:AR88"/>
    <mergeCell ref="I87:I88"/>
    <mergeCell ref="W5:AD5"/>
    <mergeCell ref="AE5:AL5"/>
    <mergeCell ref="AM5:AR5"/>
    <mergeCell ref="AS5:AV5"/>
    <mergeCell ref="D90:F90"/>
    <mergeCell ref="D91:F91"/>
    <mergeCell ref="AO6:AO7"/>
    <mergeCell ref="AP6:AP7"/>
    <mergeCell ref="N83:N84"/>
    <mergeCell ref="AI6:AL6"/>
    <mergeCell ref="AM6:AM7"/>
    <mergeCell ref="AN6:AN7"/>
    <mergeCell ref="O6:R6"/>
    <mergeCell ref="S6:V6"/>
    <mergeCell ref="W6:Z6"/>
    <mergeCell ref="AA6:AD6"/>
    <mergeCell ref="AE6:AH6"/>
    <mergeCell ref="H87:H88"/>
    <mergeCell ref="J87:J88"/>
    <mergeCell ref="K87:K88"/>
    <mergeCell ref="L87:L88"/>
    <mergeCell ref="M87:M88"/>
    <mergeCell ref="AV87:AV88"/>
    <mergeCell ref="H83:H84"/>
    <mergeCell ref="A1:N1"/>
    <mergeCell ref="A4:A7"/>
    <mergeCell ref="B4:B7"/>
    <mergeCell ref="C4:C7"/>
    <mergeCell ref="D4:N4"/>
    <mergeCell ref="N5:N7"/>
    <mergeCell ref="AU6:AU7"/>
    <mergeCell ref="AV6:AV7"/>
    <mergeCell ref="AQ6:AQ7"/>
    <mergeCell ref="AR6:AR7"/>
    <mergeCell ref="AS6:AS7"/>
    <mergeCell ref="AT6:AT7"/>
    <mergeCell ref="AM4:AV4"/>
    <mergeCell ref="D5:D7"/>
    <mergeCell ref="E5:E7"/>
    <mergeCell ref="F5:F7"/>
    <mergeCell ref="G5:G7"/>
    <mergeCell ref="H5:H7"/>
    <mergeCell ref="J5:J7"/>
    <mergeCell ref="K5:K7"/>
    <mergeCell ref="L5:L7"/>
    <mergeCell ref="M5:M7"/>
    <mergeCell ref="O4:AL4"/>
    <mergeCell ref="O5:V5"/>
  </mergeCells>
  <printOptions horizontalCentered="1" verticalCentered="1"/>
  <pageMargins left="0.19685039370078741" right="0.19685039370078741" top="0" bottom="3.937007874015748E-2" header="0" footer="0"/>
  <pageSetup paperSize="8" scale="26" orientation="landscape" r:id="rId1"/>
  <headerFooter alignWithMargins="0"/>
  <ignoredErrors>
    <ignoredError sqref="D13:G13 M13:N13 D27:G27 M27:N27 M32:N32 M49 D51:F51 G51 M51:N51 D61:G61 M61:N61 D71:G71 M71:N71 D81:G81 M81:N81 L85 O85 S85 S87 O87 W87 W85 AA85 AE85 AM85 AI85 AI87 AE87 AA87 AS13 AS27 AS61:AT61 AV61 AT71 AV71" formula="1"/>
    <ignoredError sqref="AT44:AT45 AV49 AT48:AT50 AT54 AV54 AV57:AV59 AT57:AT59 AV64:AV66 AT64:AT66 AT69 AV69 AT72 AV72 AT74:AT75 AV74:AV75 AT78:AT79 AV78:AV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zalacznik_nr_1</vt:lpstr>
      <vt:lpstr>zalacznik_nr_2</vt:lpstr>
      <vt:lpstr>zalacznik_nr_3</vt:lpstr>
      <vt:lpstr>zalacznik_nr_2!Obszar_wydruku</vt:lpstr>
      <vt:lpstr>zalacznik_nr_3!Obszar_wydruku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Zimny</dc:creator>
  <cp:lastModifiedBy>Dziekan WNoZ</cp:lastModifiedBy>
  <cp:lastPrinted>2020-06-04T06:16:38Z</cp:lastPrinted>
  <dcterms:created xsi:type="dcterms:W3CDTF">2000-08-09T08:42:37Z</dcterms:created>
  <dcterms:modified xsi:type="dcterms:W3CDTF">2022-04-26T07:05:21Z</dcterms:modified>
</cp:coreProperties>
</file>